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285" yWindow="1170" windowWidth="17715" windowHeight="13440" activeTab="2"/>
  </bookViews>
  <sheets>
    <sheet name="Rekapitulace stavby" sheetId="1" r:id="rId1"/>
    <sheet name="15b_2019 - Venkovní sítě" sheetId="2" r:id="rId2"/>
    <sheet name="Pokyny pro vyplnění" sheetId="3" r:id="rId3"/>
  </sheets>
  <definedNames>
    <definedName name="_xlnm._FilterDatabase" localSheetId="1" hidden="1">'15b_2019 - Venkovní sítě'!$C$88:$K$222</definedName>
    <definedName name="_xlnm.Print_Titles" localSheetId="1">'15b_2019 - Venkovní sítě'!$88:$88</definedName>
    <definedName name="_xlnm.Print_Titles" localSheetId="0">'Rekapitulace stavby'!$49:$49</definedName>
    <definedName name="_xlnm.Print_Area" localSheetId="1">'15b_2019 - Venkovní sítě'!$C$4:$J$38,'15b_2019 - Venkovní sítě'!$C$44:$J$68,'15b_2019 - Venkovní sítě'!$C$74:$K$222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220" i="2"/>
  <c r="BH220" i="2"/>
  <c r="BG220" i="2"/>
  <c r="BF220" i="2"/>
  <c r="BE220" i="2"/>
  <c r="T220" i="2"/>
  <c r="T219" i="2" s="1"/>
  <c r="R220" i="2"/>
  <c r="R219" i="2" s="1"/>
  <c r="P220" i="2"/>
  <c r="P219" i="2" s="1"/>
  <c r="BK220" i="2"/>
  <c r="BK219" i="2" s="1"/>
  <c r="J219" i="2" s="1"/>
  <c r="J67" i="2" s="1"/>
  <c r="J220" i="2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T209" i="2" s="1"/>
  <c r="R210" i="2"/>
  <c r="R209" i="2" s="1"/>
  <c r="P210" i="2"/>
  <c r="P209" i="2" s="1"/>
  <c r="BK210" i="2"/>
  <c r="BK209" i="2" s="1"/>
  <c r="J209" i="2" s="1"/>
  <c r="J66" i="2" s="1"/>
  <c r="J210" i="2"/>
  <c r="BE210" i="2" s="1"/>
  <c r="BI206" i="2"/>
  <c r="BH206" i="2"/>
  <c r="BG206" i="2"/>
  <c r="BF206" i="2"/>
  <c r="BE206" i="2"/>
  <c r="T206" i="2"/>
  <c r="R206" i="2"/>
  <c r="P206" i="2"/>
  <c r="BK206" i="2"/>
  <c r="J206" i="2"/>
  <c r="BI203" i="2"/>
  <c r="BH203" i="2"/>
  <c r="BG203" i="2"/>
  <c r="BF203" i="2"/>
  <c r="BE203" i="2"/>
  <c r="T203" i="2"/>
  <c r="R203" i="2"/>
  <c r="P203" i="2"/>
  <c r="BK203" i="2"/>
  <c r="J203" i="2"/>
  <c r="BI200" i="2"/>
  <c r="BH200" i="2"/>
  <c r="BG200" i="2"/>
  <c r="BF200" i="2"/>
  <c r="BE200" i="2"/>
  <c r="T200" i="2"/>
  <c r="R200" i="2"/>
  <c r="P200" i="2"/>
  <c r="BK200" i="2"/>
  <c r="J200" i="2"/>
  <c r="BI197" i="2"/>
  <c r="BH197" i="2"/>
  <c r="BG197" i="2"/>
  <c r="BF197" i="2"/>
  <c r="BE197" i="2"/>
  <c r="T197" i="2"/>
  <c r="T196" i="2" s="1"/>
  <c r="R197" i="2"/>
  <c r="R196" i="2" s="1"/>
  <c r="P197" i="2"/>
  <c r="P196" i="2" s="1"/>
  <c r="BK197" i="2"/>
  <c r="BK196" i="2" s="1"/>
  <c r="J196" i="2" s="1"/>
  <c r="J65" i="2" s="1"/>
  <c r="J197" i="2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BE184" i="2"/>
  <c r="T184" i="2"/>
  <c r="R184" i="2"/>
  <c r="P184" i="2"/>
  <c r="BK184" i="2"/>
  <c r="J184" i="2"/>
  <c r="BI181" i="2"/>
  <c r="BH181" i="2"/>
  <c r="BG181" i="2"/>
  <c r="BF181" i="2"/>
  <c r="BE181" i="2"/>
  <c r="T181" i="2"/>
  <c r="R181" i="2"/>
  <c r="P181" i="2"/>
  <c r="BK181" i="2"/>
  <c r="J181" i="2"/>
  <c r="BI178" i="2"/>
  <c r="BH178" i="2"/>
  <c r="BG178" i="2"/>
  <c r="BF178" i="2"/>
  <c r="BE178" i="2"/>
  <c r="T178" i="2"/>
  <c r="R178" i="2"/>
  <c r="P178" i="2"/>
  <c r="BK178" i="2"/>
  <c r="J178" i="2"/>
  <c r="BI175" i="2"/>
  <c r="BH175" i="2"/>
  <c r="BG175" i="2"/>
  <c r="BF175" i="2"/>
  <c r="BE175" i="2"/>
  <c r="T175" i="2"/>
  <c r="R175" i="2"/>
  <c r="P175" i="2"/>
  <c r="BK175" i="2"/>
  <c r="J175" i="2"/>
  <c r="BI172" i="2"/>
  <c r="BH172" i="2"/>
  <c r="BG172" i="2"/>
  <c r="BF172" i="2"/>
  <c r="BE172" i="2"/>
  <c r="T172" i="2"/>
  <c r="R172" i="2"/>
  <c r="P172" i="2"/>
  <c r="BK172" i="2"/>
  <c r="J172" i="2"/>
  <c r="BI169" i="2"/>
  <c r="BH169" i="2"/>
  <c r="BG169" i="2"/>
  <c r="BF169" i="2"/>
  <c r="BE169" i="2"/>
  <c r="T169" i="2"/>
  <c r="R169" i="2"/>
  <c r="P169" i="2"/>
  <c r="BK169" i="2"/>
  <c r="J169" i="2"/>
  <c r="BI166" i="2"/>
  <c r="BH166" i="2"/>
  <c r="BG166" i="2"/>
  <c r="BF166" i="2"/>
  <c r="BE166" i="2"/>
  <c r="T166" i="2"/>
  <c r="R166" i="2"/>
  <c r="P166" i="2"/>
  <c r="BK166" i="2"/>
  <c r="J166" i="2"/>
  <c r="BI163" i="2"/>
  <c r="BH163" i="2"/>
  <c r="BG163" i="2"/>
  <c r="BF163" i="2"/>
  <c r="BE163" i="2"/>
  <c r="T163" i="2"/>
  <c r="R163" i="2"/>
  <c r="P163" i="2"/>
  <c r="BK163" i="2"/>
  <c r="J163" i="2"/>
  <c r="BI160" i="2"/>
  <c r="BH160" i="2"/>
  <c r="BG160" i="2"/>
  <c r="BF160" i="2"/>
  <c r="BE160" i="2"/>
  <c r="T160" i="2"/>
  <c r="R160" i="2"/>
  <c r="P160" i="2"/>
  <c r="BK160" i="2"/>
  <c r="J160" i="2"/>
  <c r="BI157" i="2"/>
  <c r="BH157" i="2"/>
  <c r="BG157" i="2"/>
  <c r="BF157" i="2"/>
  <c r="BE157" i="2"/>
  <c r="T157" i="2"/>
  <c r="R157" i="2"/>
  <c r="P157" i="2"/>
  <c r="BK157" i="2"/>
  <c r="J157" i="2"/>
  <c r="BI154" i="2"/>
  <c r="BH154" i="2"/>
  <c r="BG154" i="2"/>
  <c r="BF154" i="2"/>
  <c r="BE154" i="2"/>
  <c r="T154" i="2"/>
  <c r="R154" i="2"/>
  <c r="P154" i="2"/>
  <c r="BK154" i="2"/>
  <c r="J154" i="2"/>
  <c r="BI151" i="2"/>
  <c r="BH151" i="2"/>
  <c r="BG151" i="2"/>
  <c r="BF151" i="2"/>
  <c r="BE151" i="2"/>
  <c r="T151" i="2"/>
  <c r="R151" i="2"/>
  <c r="P151" i="2"/>
  <c r="BK151" i="2"/>
  <c r="J151" i="2"/>
  <c r="BI148" i="2"/>
  <c r="BH148" i="2"/>
  <c r="BG148" i="2"/>
  <c r="BF148" i="2"/>
  <c r="BE148" i="2"/>
  <c r="T148" i="2"/>
  <c r="R148" i="2"/>
  <c r="P148" i="2"/>
  <c r="BK148" i="2"/>
  <c r="J148" i="2"/>
  <c r="BI145" i="2"/>
  <c r="BH145" i="2"/>
  <c r="BG145" i="2"/>
  <c r="BF145" i="2"/>
  <c r="BE145" i="2"/>
  <c r="T145" i="2"/>
  <c r="R145" i="2"/>
  <c r="P145" i="2"/>
  <c r="BK145" i="2"/>
  <c r="J145" i="2"/>
  <c r="BI142" i="2"/>
  <c r="BH142" i="2"/>
  <c r="BG142" i="2"/>
  <c r="BF142" i="2"/>
  <c r="BE142" i="2"/>
  <c r="T142" i="2"/>
  <c r="R142" i="2"/>
  <c r="P142" i="2"/>
  <c r="BK142" i="2"/>
  <c r="J142" i="2"/>
  <c r="BI139" i="2"/>
  <c r="BH139" i="2"/>
  <c r="BG139" i="2"/>
  <c r="BF139" i="2"/>
  <c r="BE139" i="2"/>
  <c r="T139" i="2"/>
  <c r="T138" i="2" s="1"/>
  <c r="R139" i="2"/>
  <c r="R138" i="2" s="1"/>
  <c r="P139" i="2"/>
  <c r="P138" i="2" s="1"/>
  <c r="BK139" i="2"/>
  <c r="BK138" i="2" s="1"/>
  <c r="J138" i="2" s="1"/>
  <c r="J64" i="2" s="1"/>
  <c r="J139" i="2"/>
  <c r="BI135" i="2"/>
  <c r="BH135" i="2"/>
  <c r="BG135" i="2"/>
  <c r="BF135" i="2"/>
  <c r="T135" i="2"/>
  <c r="T134" i="2" s="1"/>
  <c r="R135" i="2"/>
  <c r="R134" i="2" s="1"/>
  <c r="P135" i="2"/>
  <c r="P134" i="2" s="1"/>
  <c r="BK135" i="2"/>
  <c r="BK134" i="2" s="1"/>
  <c r="J134" i="2" s="1"/>
  <c r="J63" i="2" s="1"/>
  <c r="J135" i="2"/>
  <c r="BE135" i="2" s="1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R125" i="2"/>
  <c r="P125" i="2"/>
  <c r="BK125" i="2"/>
  <c r="J125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BE110" i="2"/>
  <c r="T110" i="2"/>
  <c r="R110" i="2"/>
  <c r="P110" i="2"/>
  <c r="BK110" i="2"/>
  <c r="J110" i="2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BE104" i="2"/>
  <c r="T104" i="2"/>
  <c r="R104" i="2"/>
  <c r="P104" i="2"/>
  <c r="BK104" i="2"/>
  <c r="J104" i="2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BE98" i="2"/>
  <c r="T98" i="2"/>
  <c r="R98" i="2"/>
  <c r="P98" i="2"/>
  <c r="BK98" i="2"/>
  <c r="J98" i="2"/>
  <c r="BI95" i="2"/>
  <c r="BH95" i="2"/>
  <c r="BG95" i="2"/>
  <c r="BF95" i="2"/>
  <c r="BE95" i="2"/>
  <c r="T95" i="2"/>
  <c r="R95" i="2"/>
  <c r="P95" i="2"/>
  <c r="BK95" i="2"/>
  <c r="J95" i="2"/>
  <c r="BI92" i="2"/>
  <c r="F36" i="2" s="1"/>
  <c r="BD53" i="1" s="1"/>
  <c r="BD52" i="1" s="1"/>
  <c r="BD51" i="1" s="1"/>
  <c r="W30" i="1" s="1"/>
  <c r="BH92" i="2"/>
  <c r="F35" i="2" s="1"/>
  <c r="BC53" i="1" s="1"/>
  <c r="BC52" i="1" s="1"/>
  <c r="BG92" i="2"/>
  <c r="F34" i="2" s="1"/>
  <c r="BB53" i="1" s="1"/>
  <c r="BB52" i="1" s="1"/>
  <c r="BF92" i="2"/>
  <c r="J33" i="2" s="1"/>
  <c r="AW53" i="1" s="1"/>
  <c r="BE92" i="2"/>
  <c r="J32" i="2" s="1"/>
  <c r="AV53" i="1" s="1"/>
  <c r="AT53" i="1" s="1"/>
  <c r="T92" i="2"/>
  <c r="T91" i="2" s="1"/>
  <c r="T90" i="2" s="1"/>
  <c r="T89" i="2" s="1"/>
  <c r="R92" i="2"/>
  <c r="R91" i="2" s="1"/>
  <c r="R90" i="2" s="1"/>
  <c r="R89" i="2" s="1"/>
  <c r="P92" i="2"/>
  <c r="P91" i="2" s="1"/>
  <c r="P90" i="2" s="1"/>
  <c r="P89" i="2" s="1"/>
  <c r="AU53" i="1" s="1"/>
  <c r="AU52" i="1" s="1"/>
  <c r="AU51" i="1" s="1"/>
  <c r="BK92" i="2"/>
  <c r="BK91" i="2" s="1"/>
  <c r="J92" i="2"/>
  <c r="J85" i="2"/>
  <c r="F85" i="2"/>
  <c r="F83" i="2"/>
  <c r="E81" i="2"/>
  <c r="J55" i="2"/>
  <c r="F55" i="2"/>
  <c r="F53" i="2"/>
  <c r="E51" i="2"/>
  <c r="J20" i="2"/>
  <c r="E20" i="2"/>
  <c r="F56" i="2" s="1"/>
  <c r="J19" i="2"/>
  <c r="J14" i="2"/>
  <c r="J83" i="2" s="1"/>
  <c r="E7" i="2"/>
  <c r="E47" i="2" s="1"/>
  <c r="AS52" i="1"/>
  <c r="AS51" i="1"/>
  <c r="L47" i="1"/>
  <c r="AM46" i="1"/>
  <c r="L46" i="1"/>
  <c r="AM44" i="1"/>
  <c r="L44" i="1"/>
  <c r="L42" i="1"/>
  <c r="L41" i="1"/>
  <c r="J91" i="2" l="1"/>
  <c r="J62" i="2" s="1"/>
  <c r="BK90" i="2"/>
  <c r="BB51" i="1"/>
  <c r="AX52" i="1"/>
  <c r="AY52" i="1"/>
  <c r="BC51" i="1"/>
  <c r="J53" i="2"/>
  <c r="E77" i="2"/>
  <c r="F86" i="2"/>
  <c r="F32" i="2"/>
  <c r="AZ53" i="1" s="1"/>
  <c r="AZ52" i="1" s="1"/>
  <c r="F33" i="2"/>
  <c r="BA53" i="1" s="1"/>
  <c r="BA52" i="1" s="1"/>
  <c r="AZ51" i="1" l="1"/>
  <c r="AV52" i="1"/>
  <c r="AT52" i="1" s="1"/>
  <c r="W29" i="1"/>
  <c r="AY51" i="1"/>
  <c r="J90" i="2"/>
  <c r="J61" i="2" s="1"/>
  <c r="BK89" i="2"/>
  <c r="J89" i="2" s="1"/>
  <c r="AW52" i="1"/>
  <c r="BA51" i="1"/>
  <c r="AX51" i="1"/>
  <c r="W28" i="1"/>
  <c r="W27" i="1" l="1"/>
  <c r="AW51" i="1"/>
  <c r="AK27" i="1" s="1"/>
  <c r="J29" i="2"/>
  <c r="J60" i="2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<sst xmlns="http://schemas.openxmlformats.org/spreadsheetml/2006/main" count="1950" uniqueCount="514">
  <si>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</si>
  <si>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</si>
  <si>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</si>
  <si>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</si>
  <si>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</si>
  <si>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</si>
  <si>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</si>
  <si>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{768b86e7-fb11-4b64-9868-db4b545c93bf}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</si>
  <si>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</si>
  <si>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</si>
  <si>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</si>
  <si>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</si>
  <si>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</si>
  <si>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</si>
  <si>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</si>
  <si>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</si>
  <si>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15b_2019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</si>
  <si>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</si>
  <si>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</si>
  <si>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hala Slezská Ostrava</t>
  </si>
  <si>
    <t>KSO:</t>
  </si>
  <si>
    <t/>
  </si>
  <si>
    <t>CC-CZ:</t>
  </si>
  <si>
    <t>Místo:</t>
  </si>
  <si>
    <t xml:space="preserve"> </t>
  </si>
  <si>
    <t>Datum:</t>
  </si>
  <si>
    <t>12. 12. 2019</t>
  </si>
  <si>
    <t>Zadavatel:</t>
  </si>
  <si>
    <t>IČ:</t>
  </si>
  <si>
    <t>Statutární město OStrava,Slezská Ostrava</t>
  </si>
  <si>
    <t>DIČ:</t>
  </si>
  <si>
    <t>Uchazeč:</t>
  </si>
  <si>
    <t>Vyplň údaj</t>
  </si>
  <si>
    <t>Projektant:</t>
  </si>
  <si>
    <t>PPS Kania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</si>
  <si>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</si>
  <si>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</si>
  <si>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</si>
  <si>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</si>
  <si>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</si>
  <si>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</si>
  <si>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</si>
  <si>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</si>
  <si>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</si>
  <si>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</si>
  <si>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</si>
  <si>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</si>
  <si>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</si>
  <si>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</si>
  <si>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</si>
  <si>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</si>
  <si>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</si>
  <si>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</si>
  <si>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</si>
  <si>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</si>
  <si>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</si>
  <si>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</si>
  <si>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</si>
  <si>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</si>
  <si>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</si>
  <si>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</si>
  <si>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</si>
  <si>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</si>
  <si>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</si>
  <si>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</si>
  <si>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</si>
  <si>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</si>
  <si>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</si>
  <si>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</si>
  <si>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</si>
  <si>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</si>
  <si>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</si>
  <si>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</si>
  <si>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</si>
  <si>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</si>
  <si>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</si>
  <si>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IO02_Dešťová kanalizace</t>
  </si>
  <si>
    <t>STA</t>
  </si>
  <si>
    <t>1</t>
  </si>
  <si>
    <t>{5877e150-9fc7-4f67-9cfe-56fa889b36ec}</t>
  </si>
  <si>
    <t>2</t>
  </si>
  <si>
    <t>/</t>
  </si>
  <si>
    <t>Venkovní sítě</t>
  </si>
  <si>
    <t>Soupis</t>
  </si>
  <si>
    <t>{bd1c2087-2798-487e-8751-97b3659ba9cd}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</si>
  <si>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</si>
  <si>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</si>
  <si>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</si>
  <si>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</si>
  <si>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</si>
  <si>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</si>
  <si>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</si>
  <si>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15b_2019 - IO02_Dešťová kanalizace</t>
  </si>
  <si>
    <t>Soupis:</t>
  </si>
  <si>
    <t>15b_2019 - Venkovní sítě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</si>
  <si>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</si>
  <si>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</si>
  <si>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</si>
  <si>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</si>
  <si>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</si>
  <si>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</si>
  <si>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</si>
  <si>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</si>
  <si>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</si>
  <si>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</si>
  <si>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</si>
  <si>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</si>
  <si>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</si>
  <si>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</si>
  <si>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</si>
  <si>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</si>
  <si>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</si>
  <si>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</si>
  <si>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</si>
  <si>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</si>
  <si>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</si>
  <si>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</si>
  <si>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</si>
  <si>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</si>
  <si>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</si>
  <si>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</si>
  <si>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</si>
  <si>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</si>
  <si>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</si>
  <si>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</si>
  <si>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</si>
  <si>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</si>
  <si>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zapažených jam a zářezů s urovnáním dna do předepsaného profilu a spádu v hornině tř. 3 do 100 m3</t>
  </si>
  <si>
    <t>m3</t>
  </si>
  <si>
    <t>CS ÚRS 2017 01</t>
  </si>
  <si>
    <t>4</t>
  </si>
  <si>
    <t>-1820784224</t>
  </si>
  <si>
    <t>P</t>
  </si>
  <si>
    <t>Poznámka k položce:
výkr. č.D.2.1.b-01</t>
  </si>
  <si>
    <t>VV</t>
  </si>
  <si>
    <t>9*4*2,1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</si>
  <si>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</si>
  <si>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</si>
  <si>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370527906</t>
  </si>
  <si>
    <t>58*1,2*1,6</t>
  </si>
  <si>
    <t>3</t>
  </si>
  <si>
    <t>161101101</t>
  </si>
  <si>
    <t>Svislé přemístění výkopku bez naložení do dopravní nádoby avšak s vyprázdněním dopravní nádoby na hromadu nebo do dopravního prostředku z horniny tř. 1 až 4, při hloubce výkopu přes 0,5 do 2,5 m</t>
  </si>
  <si>
    <t>-2120709102</t>
  </si>
  <si>
    <t>58*1,2*1,6+9*4*2,1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</si>
  <si>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</si>
  <si>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</si>
  <si>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1697560043</t>
  </si>
  <si>
    <t>Poznámka k položce:
výkr.D.2.1.b-01</t>
  </si>
  <si>
    <t>52,8+18,2+6,96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</si>
  <si>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</si>
  <si>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</si>
  <si>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</si>
  <si>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1480800609</t>
  </si>
  <si>
    <t>6</t>
  </si>
  <si>
    <t>167101102</t>
  </si>
  <si>
    <t>Nakládání, skládání a překládání neulehlého výkopku nebo sypaniny nakládání, množství přes 100 m3, z hornin tř. 1 až 4</t>
  </si>
  <si>
    <t>496556515</t>
  </si>
  <si>
    <t>7</t>
  </si>
  <si>
    <t>174101101</t>
  </si>
  <si>
    <t>Zásyp sypaninou z jakékoliv horniny s uložením výkopku ve vrstvách se zhutněním jam, šachet, rýh nebo kolem objektů v těchto vykopávkách</t>
  </si>
  <si>
    <t>274536042</t>
  </si>
  <si>
    <t>58*1,2*1,1+9*4*1,4</t>
  </si>
  <si>
    <t>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</si>
  <si>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</si>
  <si>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</si>
  <si>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1032277313</t>
  </si>
  <si>
    <t>58*1,2*0,5+9*4*0,5</t>
  </si>
  <si>
    <t>9</t>
  </si>
  <si>
    <t>M</t>
  </si>
  <si>
    <t>583373080</t>
  </si>
  <si>
    <t>štěrkopísek frakce 0-2 třída B</t>
  </si>
  <si>
    <t>t</t>
  </si>
  <si>
    <t>1959052490</t>
  </si>
  <si>
    <t>34,8*1,6</t>
  </si>
  <si>
    <t>10</t>
  </si>
  <si>
    <t>583336520</t>
  </si>
  <si>
    <t>kamenivo těžené hrubé frakce 8-16</t>
  </si>
  <si>
    <t>-153822947</t>
  </si>
  <si>
    <t>18*1,6</t>
  </si>
  <si>
    <t>11</t>
  </si>
  <si>
    <t>151101102</t>
  </si>
  <si>
    <t>Zřízení pažení a rozepření stěn rýh pro podzemní vedení pro všechny šířky rýhy příložné pro jakoukoliv mezerovitost, hloubky do 4 m</t>
  </si>
  <si>
    <t>m2</t>
  </si>
  <si>
    <t>-686777551</t>
  </si>
  <si>
    <t>(9*4*2,1)*2+58*1,6*2</t>
  </si>
  <si>
    <t>12</t>
  </si>
  <si>
    <t>151101112</t>
  </si>
  <si>
    <t>Odstranění pažení a rozepření stěn rýh pro podzemní vedení s uložením materiálu na vzdálenost do 3 m od kraje výkopu příložné, hloubky přes 2 do 4 m</t>
  </si>
  <si>
    <t>-1599419566</t>
  </si>
  <si>
    <t>13</t>
  </si>
  <si>
    <t>171201201</t>
  </si>
  <si>
    <t>Uložení sypaniny na skládky</t>
  </si>
  <si>
    <t>924771464</t>
  </si>
  <si>
    <t>77,96</t>
  </si>
  <si>
    <t>14</t>
  </si>
  <si>
    <t>171201211</t>
  </si>
  <si>
    <t>Uložení sypaniny poplatek za uložení sypaniny na skládce (skládkovné)</t>
  </si>
  <si>
    <t>402141046</t>
  </si>
  <si>
    <t>77,96*1,6</t>
  </si>
  <si>
    <t>Vodorovné konstrukce</t>
  </si>
  <si>
    <t>451573111</t>
  </si>
  <si>
    <t>Lože pod potrubí, stoky a drobné objekty v otevřeném výkopu z písku a štěrkopísku do 63 mm</t>
  </si>
  <si>
    <t>-728675327</t>
  </si>
  <si>
    <t>58*1,2*0,1</t>
  </si>
  <si>
    <t>Trubní vedení</t>
  </si>
  <si>
    <t>16</t>
  </si>
  <si>
    <t>871353121</t>
  </si>
  <si>
    <t>Montáž kanalizačního potrubí z plastů z tvrdého PVC těsněných gumovým kroužkem v otevřeném výkopu ve sklonu do 20 % DN 200</t>
  </si>
  <si>
    <t>m</t>
  </si>
  <si>
    <t>-1408031643</t>
  </si>
  <si>
    <t>58</t>
  </si>
  <si>
    <t>17</t>
  </si>
  <si>
    <t>286114650</t>
  </si>
  <si>
    <t>trubka kanalizační plastová PVC KG DN 200x3000 mm SN 8</t>
  </si>
  <si>
    <t>kus</t>
  </si>
  <si>
    <t>1161661914</t>
  </si>
  <si>
    <t>19</t>
  </si>
  <si>
    <t>18</t>
  </si>
  <si>
    <t>286114640</t>
  </si>
  <si>
    <t>trubka kanalizační plastová PVC KG DN 200x1000 mm SN 8</t>
  </si>
  <si>
    <t>-1037259656</t>
  </si>
  <si>
    <t>892351111</t>
  </si>
  <si>
    <t>Tlakové zkoušky vodou na potrubí DN 150 nebo 200</t>
  </si>
  <si>
    <t>1236828363</t>
  </si>
  <si>
    <t>20</t>
  </si>
  <si>
    <t>892372111</t>
  </si>
  <si>
    <t>Tlakové zkoušky vodou zabezpečení konců potrubí při tlakových zkouškách DN do 300</t>
  </si>
  <si>
    <t>-141859220</t>
  </si>
  <si>
    <t>3+2</t>
  </si>
  <si>
    <t>286618690</t>
  </si>
  <si>
    <t>dno šachtové 600 KG 200 úhel 90°</t>
  </si>
  <si>
    <t>-385784907</t>
  </si>
  <si>
    <t>22</t>
  </si>
  <si>
    <t>286618710</t>
  </si>
  <si>
    <t>dno šachtové 600 KG 200 typ X</t>
  </si>
  <si>
    <t>1595807496</t>
  </si>
  <si>
    <t>23</t>
  </si>
  <si>
    <t>286619270</t>
  </si>
  <si>
    <t>roura šachtová korugovaná 600 2 m</t>
  </si>
  <si>
    <t>-683051107</t>
  </si>
  <si>
    <t>24</t>
  </si>
  <si>
    <t>286619330</t>
  </si>
  <si>
    <t>poklop šachtový litinový 600 B125</t>
  </si>
  <si>
    <t>1637437903</t>
  </si>
  <si>
    <t>4+1</t>
  </si>
  <si>
    <t>25</t>
  </si>
  <si>
    <t>286619400</t>
  </si>
  <si>
    <t>adaptér šachtový teleskopický 600 A15-C250 těsnění</t>
  </si>
  <si>
    <t>1976019982</t>
  </si>
  <si>
    <t>26</t>
  </si>
  <si>
    <t>286619430</t>
  </si>
  <si>
    <t>těsnění pro dno a spojku šachtové roury 600</t>
  </si>
  <si>
    <t>-351584527</t>
  </si>
  <si>
    <t>27</t>
  </si>
  <si>
    <t>286619560</t>
  </si>
  <si>
    <t>dno šachtové 1000 KG200 průchozí</t>
  </si>
  <si>
    <t>859137753</t>
  </si>
  <si>
    <t>28</t>
  </si>
  <si>
    <t>286619760</t>
  </si>
  <si>
    <t>skruž šachtová PEHD 1000 H = 1,0 m</t>
  </si>
  <si>
    <t>2068280550</t>
  </si>
  <si>
    <t>29</t>
  </si>
  <si>
    <t>286619740</t>
  </si>
  <si>
    <t>skruž šachtová PEHD 1000 H = 0,75 m</t>
  </si>
  <si>
    <t>1562327543</t>
  </si>
  <si>
    <t>30</t>
  </si>
  <si>
    <t>286619780</t>
  </si>
  <si>
    <t>kónus šachtový přechodový 1000/640mm</t>
  </si>
  <si>
    <t>80694027</t>
  </si>
  <si>
    <t>31</t>
  </si>
  <si>
    <t>286619790</t>
  </si>
  <si>
    <t>těsnění šachtové roury DN 1000, 640 mm</t>
  </si>
  <si>
    <t>-446909825</t>
  </si>
  <si>
    <t>32</t>
  </si>
  <si>
    <t>286619810</t>
  </si>
  <si>
    <t>prstenec šachtový betonový 1000</t>
  </si>
  <si>
    <t>838095386</t>
  </si>
  <si>
    <t>33</t>
  </si>
  <si>
    <t>286618460</t>
  </si>
  <si>
    <t>spojka navrtávané kanalizace DN 200 mm do korugovaného potrubí</t>
  </si>
  <si>
    <t>568837637</t>
  </si>
  <si>
    <t>34</t>
  </si>
  <si>
    <t>895972132</t>
  </si>
  <si>
    <t>Montáž retenční nádrže vč. osazení vírového ventilu, kompletní dodávka bez výkopů</t>
  </si>
  <si>
    <t>soubor</t>
  </si>
  <si>
    <t>1490886941</t>
  </si>
  <si>
    <t>Ostatní konstrukce a práce, bourání</t>
  </si>
  <si>
    <t>35</t>
  </si>
  <si>
    <t>589425020</t>
  </si>
  <si>
    <t>směs pro asfaltový beton střednězrnný modifikovaný vrstva obrusná PMB 25/55-60 do 11 mm tř. 1</t>
  </si>
  <si>
    <t>-2144025190</t>
  </si>
  <si>
    <t>(10*1,2*0,2)*2,5</t>
  </si>
  <si>
    <t>36</t>
  </si>
  <si>
    <t>111625500</t>
  </si>
  <si>
    <t>asfaltová emulze spojovací</t>
  </si>
  <si>
    <t>kg</t>
  </si>
  <si>
    <t>-1237077596</t>
  </si>
  <si>
    <t>150</t>
  </si>
  <si>
    <t>37</t>
  </si>
  <si>
    <t>965042241</t>
  </si>
  <si>
    <t>Bourání mazanin betonových nebo z litého asfaltu tl. přes 100 mm, plochy přes 4 m2</t>
  </si>
  <si>
    <t>1909443921</t>
  </si>
  <si>
    <t>10*1,2*0,2</t>
  </si>
  <si>
    <t>38</t>
  </si>
  <si>
    <t>977311114</t>
  </si>
  <si>
    <t>Řezání stávajících asfaltových povrchů bez vyztužení hloubky do 200 mm</t>
  </si>
  <si>
    <t>-1221565735</t>
  </si>
  <si>
    <t>10*2</t>
  </si>
  <si>
    <t>997</t>
  </si>
  <si>
    <t>Přesun sutě</t>
  </si>
  <si>
    <t>39</t>
  </si>
  <si>
    <t>997013509</t>
  </si>
  <si>
    <t>Odvoz suti a vybouraných hmot na skládku nebo meziskládku se složením, na vzdálenost Příplatek k ceně za každý další i započatý 1 km přes 1 km</t>
  </si>
  <si>
    <t>-488424198</t>
  </si>
  <si>
    <t>2,4*1,6</t>
  </si>
  <si>
    <t>40</t>
  </si>
  <si>
    <t>997013511</t>
  </si>
  <si>
    <t>Odvoz suti a vybouraných hmot z meziskládky na skládku s naložením a se složením, na vzdálenost do 1 km</t>
  </si>
  <si>
    <t>-1535429590</t>
  </si>
  <si>
    <t>41</t>
  </si>
  <si>
    <t>997013831</t>
  </si>
  <si>
    <t>Poplatek za uložení stavebního odpadu na skládce (skládkovné) směsného</t>
  </si>
  <si>
    <t>79624312</t>
  </si>
  <si>
    <t>998</t>
  </si>
  <si>
    <t>Přesun hmot</t>
  </si>
  <si>
    <t>42</t>
  </si>
  <si>
    <t>998276101</t>
  </si>
  <si>
    <t>Přesun hmot pro trubní vedení hloubené z trub z plastických hmot nebo sklolaminátových pro vodovody nebo kanalizace v otevřeném výkopu dopravní vzdálenost do 15 m</t>
  </si>
  <si>
    <t>366089377</t>
  </si>
  <si>
    <t>Poznámka k položce:
výkr. č.D.2.1.b-01-06</t>
  </si>
  <si>
    <t>96,986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</si>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</sst>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52" t="s">
        <v>16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7"/>
      <c r="AQ5" s="29"/>
      <c r="BE5" s="35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4" t="s">
        <v>19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7"/>
      <c r="AQ6" s="29"/>
      <c r="BE6" s="35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5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5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5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5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51"/>
      <c r="BS13" s="22" t="s">
        <v>8</v>
      </c>
    </row>
    <row r="14" spans="1:74" ht="15">
      <c r="B14" s="26"/>
      <c r="C14" s="27"/>
      <c r="D14" s="27"/>
      <c r="E14" s="355" t="s">
        <v>32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5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51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51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1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1"/>
      <c r="BS19" s="22" t="s">
        <v>8</v>
      </c>
    </row>
    <row r="20" spans="2:71" ht="48.75" customHeight="1">
      <c r="B20" s="26"/>
      <c r="C20" s="27"/>
      <c r="D20" s="27"/>
      <c r="E20" s="357" t="s">
        <v>37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7"/>
      <c r="AP20" s="27"/>
      <c r="AQ20" s="29"/>
      <c r="BE20" s="35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51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8">
        <f>ROUND(AG51,2)</f>
        <v>0</v>
      </c>
      <c r="AL23" s="359"/>
      <c r="AM23" s="359"/>
      <c r="AN23" s="359"/>
      <c r="AO23" s="359"/>
      <c r="AP23" s="40"/>
      <c r="AQ23" s="43"/>
      <c r="BE23" s="35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1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0" t="s">
        <v>39</v>
      </c>
      <c r="M25" s="360"/>
      <c r="N25" s="360"/>
      <c r="O25" s="360"/>
      <c r="P25" s="40"/>
      <c r="Q25" s="40"/>
      <c r="R25" s="40"/>
      <c r="S25" s="40"/>
      <c r="T25" s="40"/>
      <c r="U25" s="40"/>
      <c r="V25" s="40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0"/>
      <c r="AG25" s="40"/>
      <c r="AH25" s="40"/>
      <c r="AI25" s="40"/>
      <c r="AJ25" s="40"/>
      <c r="AK25" s="360" t="s">
        <v>41</v>
      </c>
      <c r="AL25" s="360"/>
      <c r="AM25" s="360"/>
      <c r="AN25" s="360"/>
      <c r="AO25" s="360"/>
      <c r="AP25" s="40"/>
      <c r="AQ25" s="43"/>
      <c r="BE25" s="351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43">
        <v>0.21</v>
      </c>
      <c r="M26" s="344"/>
      <c r="N26" s="344"/>
      <c r="O26" s="344"/>
      <c r="P26" s="46"/>
      <c r="Q26" s="46"/>
      <c r="R26" s="46"/>
      <c r="S26" s="46"/>
      <c r="T26" s="46"/>
      <c r="U26" s="46"/>
      <c r="V26" s="46"/>
      <c r="W26" s="345">
        <f>ROUND(AZ51,2)</f>
        <v>0</v>
      </c>
      <c r="X26" s="344"/>
      <c r="Y26" s="344"/>
      <c r="Z26" s="344"/>
      <c r="AA26" s="344"/>
      <c r="AB26" s="344"/>
      <c r="AC26" s="344"/>
      <c r="AD26" s="344"/>
      <c r="AE26" s="344"/>
      <c r="AF26" s="46"/>
      <c r="AG26" s="46"/>
      <c r="AH26" s="46"/>
      <c r="AI26" s="46"/>
      <c r="AJ26" s="46"/>
      <c r="AK26" s="345">
        <f>ROUND(AV51,2)</f>
        <v>0</v>
      </c>
      <c r="AL26" s="344"/>
      <c r="AM26" s="344"/>
      <c r="AN26" s="344"/>
      <c r="AO26" s="344"/>
      <c r="AP26" s="46"/>
      <c r="AQ26" s="48"/>
      <c r="BE26" s="351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43">
        <v>0.15</v>
      </c>
      <c r="M27" s="344"/>
      <c r="N27" s="344"/>
      <c r="O27" s="344"/>
      <c r="P27" s="46"/>
      <c r="Q27" s="46"/>
      <c r="R27" s="46"/>
      <c r="S27" s="46"/>
      <c r="T27" s="46"/>
      <c r="U27" s="46"/>
      <c r="V27" s="46"/>
      <c r="W27" s="345">
        <f>ROUND(BA51,2)</f>
        <v>0</v>
      </c>
      <c r="X27" s="344"/>
      <c r="Y27" s="344"/>
      <c r="Z27" s="344"/>
      <c r="AA27" s="344"/>
      <c r="AB27" s="344"/>
      <c r="AC27" s="344"/>
      <c r="AD27" s="344"/>
      <c r="AE27" s="344"/>
      <c r="AF27" s="46"/>
      <c r="AG27" s="46"/>
      <c r="AH27" s="46"/>
      <c r="AI27" s="46"/>
      <c r="AJ27" s="46"/>
      <c r="AK27" s="345">
        <f>ROUND(AW51,2)</f>
        <v>0</v>
      </c>
      <c r="AL27" s="344"/>
      <c r="AM27" s="344"/>
      <c r="AN27" s="344"/>
      <c r="AO27" s="344"/>
      <c r="AP27" s="46"/>
      <c r="AQ27" s="48"/>
      <c r="BE27" s="351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43">
        <v>0.21</v>
      </c>
      <c r="M28" s="344"/>
      <c r="N28" s="344"/>
      <c r="O28" s="344"/>
      <c r="P28" s="46"/>
      <c r="Q28" s="46"/>
      <c r="R28" s="46"/>
      <c r="S28" s="46"/>
      <c r="T28" s="46"/>
      <c r="U28" s="46"/>
      <c r="V28" s="46"/>
      <c r="W28" s="345">
        <f>ROUND(BB51,2)</f>
        <v>0</v>
      </c>
      <c r="X28" s="344"/>
      <c r="Y28" s="344"/>
      <c r="Z28" s="344"/>
      <c r="AA28" s="344"/>
      <c r="AB28" s="344"/>
      <c r="AC28" s="344"/>
      <c r="AD28" s="344"/>
      <c r="AE28" s="344"/>
      <c r="AF28" s="46"/>
      <c r="AG28" s="46"/>
      <c r="AH28" s="46"/>
      <c r="AI28" s="46"/>
      <c r="AJ28" s="46"/>
      <c r="AK28" s="345">
        <v>0</v>
      </c>
      <c r="AL28" s="344"/>
      <c r="AM28" s="344"/>
      <c r="AN28" s="344"/>
      <c r="AO28" s="344"/>
      <c r="AP28" s="46"/>
      <c r="AQ28" s="48"/>
      <c r="BE28" s="351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43">
        <v>0.15</v>
      </c>
      <c r="M29" s="344"/>
      <c r="N29" s="344"/>
      <c r="O29" s="344"/>
      <c r="P29" s="46"/>
      <c r="Q29" s="46"/>
      <c r="R29" s="46"/>
      <c r="S29" s="46"/>
      <c r="T29" s="46"/>
      <c r="U29" s="46"/>
      <c r="V29" s="46"/>
      <c r="W29" s="345">
        <f>ROUND(BC51,2)</f>
        <v>0</v>
      </c>
      <c r="X29" s="344"/>
      <c r="Y29" s="344"/>
      <c r="Z29" s="344"/>
      <c r="AA29" s="344"/>
      <c r="AB29" s="344"/>
      <c r="AC29" s="344"/>
      <c r="AD29" s="344"/>
      <c r="AE29" s="344"/>
      <c r="AF29" s="46"/>
      <c r="AG29" s="46"/>
      <c r="AH29" s="46"/>
      <c r="AI29" s="46"/>
      <c r="AJ29" s="46"/>
      <c r="AK29" s="345">
        <v>0</v>
      </c>
      <c r="AL29" s="344"/>
      <c r="AM29" s="344"/>
      <c r="AN29" s="344"/>
      <c r="AO29" s="344"/>
      <c r="AP29" s="46"/>
      <c r="AQ29" s="48"/>
      <c r="BE29" s="351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43">
        <v>0</v>
      </c>
      <c r="M30" s="344"/>
      <c r="N30" s="344"/>
      <c r="O30" s="344"/>
      <c r="P30" s="46"/>
      <c r="Q30" s="46"/>
      <c r="R30" s="46"/>
      <c r="S30" s="46"/>
      <c r="T30" s="46"/>
      <c r="U30" s="46"/>
      <c r="V30" s="46"/>
      <c r="W30" s="345">
        <f>ROUND(BD51,2)</f>
        <v>0</v>
      </c>
      <c r="X30" s="344"/>
      <c r="Y30" s="344"/>
      <c r="Z30" s="344"/>
      <c r="AA30" s="344"/>
      <c r="AB30" s="344"/>
      <c r="AC30" s="344"/>
      <c r="AD30" s="344"/>
      <c r="AE30" s="344"/>
      <c r="AF30" s="46"/>
      <c r="AG30" s="46"/>
      <c r="AH30" s="46"/>
      <c r="AI30" s="46"/>
      <c r="AJ30" s="46"/>
      <c r="AK30" s="345">
        <v>0</v>
      </c>
      <c r="AL30" s="344"/>
      <c r="AM30" s="344"/>
      <c r="AN30" s="344"/>
      <c r="AO30" s="344"/>
      <c r="AP30" s="46"/>
      <c r="AQ30" s="48"/>
      <c r="BE30" s="35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1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46" t="s">
        <v>50</v>
      </c>
      <c r="Y32" s="347"/>
      <c r="Z32" s="347"/>
      <c r="AA32" s="347"/>
      <c r="AB32" s="347"/>
      <c r="AC32" s="51"/>
      <c r="AD32" s="51"/>
      <c r="AE32" s="51"/>
      <c r="AF32" s="51"/>
      <c r="AG32" s="51"/>
      <c r="AH32" s="51"/>
      <c r="AI32" s="51"/>
      <c r="AJ32" s="51"/>
      <c r="AK32" s="348">
        <f>SUM(AK23:AK30)</f>
        <v>0</v>
      </c>
      <c r="AL32" s="347"/>
      <c r="AM32" s="347"/>
      <c r="AN32" s="347"/>
      <c r="AO32" s="349"/>
      <c r="AP32" s="49"/>
      <c r="AQ32" s="53"/>
      <c r="BE32" s="35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15b_2019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9" t="str">
        <f>K6</f>
        <v>Sportovní hala Slezská Ostrava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1" t="str">
        <f>IF(AN8= "","",AN8)</f>
        <v>12. 12. 2019</v>
      </c>
      <c r="AN44" s="33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Statutární město OStrava,Slezská Ostrava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2" t="str">
        <f>IF(E17="","",E17)</f>
        <v>PPS Kania s.r.o.</v>
      </c>
      <c r="AN46" s="332"/>
      <c r="AO46" s="332"/>
      <c r="AP46" s="332"/>
      <c r="AQ46" s="61"/>
      <c r="AR46" s="59"/>
      <c r="AS46" s="333" t="s">
        <v>52</v>
      </c>
      <c r="AT46" s="33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5"/>
      <c r="AT47" s="33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7"/>
      <c r="AT48" s="33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39" t="s">
        <v>53</v>
      </c>
      <c r="D49" s="340"/>
      <c r="E49" s="340"/>
      <c r="F49" s="340"/>
      <c r="G49" s="340"/>
      <c r="H49" s="77"/>
      <c r="I49" s="341" t="s">
        <v>54</v>
      </c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2" t="s">
        <v>55</v>
      </c>
      <c r="AH49" s="340"/>
      <c r="AI49" s="340"/>
      <c r="AJ49" s="340"/>
      <c r="AK49" s="340"/>
      <c r="AL49" s="340"/>
      <c r="AM49" s="340"/>
      <c r="AN49" s="341" t="s">
        <v>56</v>
      </c>
      <c r="AO49" s="340"/>
      <c r="AP49" s="340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19">
        <f>ROUND(AG52,2)</f>
        <v>0</v>
      </c>
      <c r="AH51" s="319"/>
      <c r="AI51" s="319"/>
      <c r="AJ51" s="319"/>
      <c r="AK51" s="319"/>
      <c r="AL51" s="319"/>
      <c r="AM51" s="319"/>
      <c r="AN51" s="320">
        <f>SUM(AG51,AT51)</f>
        <v>0</v>
      </c>
      <c r="AO51" s="320"/>
      <c r="AP51" s="320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37.5" customHeight="1">
      <c r="B52" s="94"/>
      <c r="C52" s="95"/>
      <c r="D52" s="325" t="s">
        <v>16</v>
      </c>
      <c r="E52" s="325"/>
      <c r="F52" s="325"/>
      <c r="G52" s="325"/>
      <c r="H52" s="325"/>
      <c r="I52" s="96"/>
      <c r="J52" s="325" t="s">
        <v>76</v>
      </c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4">
        <f>ROUND(AG53,2)</f>
        <v>0</v>
      </c>
      <c r="AH52" s="323"/>
      <c r="AI52" s="323"/>
      <c r="AJ52" s="323"/>
      <c r="AK52" s="323"/>
      <c r="AL52" s="323"/>
      <c r="AM52" s="323"/>
      <c r="AN52" s="322">
        <f>SUM(AG52,AT52)</f>
        <v>0</v>
      </c>
      <c r="AO52" s="323"/>
      <c r="AP52" s="323"/>
      <c r="AQ52" s="97" t="s">
        <v>77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71</v>
      </c>
      <c r="BT52" s="103" t="s">
        <v>78</v>
      </c>
      <c r="BU52" s="103" t="s">
        <v>73</v>
      </c>
      <c r="BV52" s="103" t="s">
        <v>74</v>
      </c>
      <c r="BW52" s="103" t="s">
        <v>79</v>
      </c>
      <c r="BX52" s="103" t="s">
        <v>7</v>
      </c>
      <c r="CL52" s="103" t="s">
        <v>21</v>
      </c>
      <c r="CM52" s="103" t="s">
        <v>80</v>
      </c>
    </row>
    <row r="53" spans="1:91" s="6" customFormat="1" ht="22.5" customHeight="1">
      <c r="A53" s="104" t="s">
        <v>81</v>
      </c>
      <c r="B53" s="105"/>
      <c r="C53" s="106"/>
      <c r="D53" s="106"/>
      <c r="E53" s="328" t="s">
        <v>16</v>
      </c>
      <c r="F53" s="328"/>
      <c r="G53" s="328"/>
      <c r="H53" s="328"/>
      <c r="I53" s="328"/>
      <c r="J53" s="106"/>
      <c r="K53" s="328" t="s">
        <v>82</v>
      </c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6">
        <f>'15b_2019 - Venkovní sítě'!J29</f>
        <v>0</v>
      </c>
      <c r="AH53" s="327"/>
      <c r="AI53" s="327"/>
      <c r="AJ53" s="327"/>
      <c r="AK53" s="327"/>
      <c r="AL53" s="327"/>
      <c r="AM53" s="327"/>
      <c r="AN53" s="326">
        <f>SUM(AG53,AT53)</f>
        <v>0</v>
      </c>
      <c r="AO53" s="327"/>
      <c r="AP53" s="327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'15b_2019 - Venkovní sítě'!P89</f>
        <v>0</v>
      </c>
      <c r="AV53" s="110">
        <f>'15b_2019 - Venkovní sítě'!J32</f>
        <v>0</v>
      </c>
      <c r="AW53" s="110">
        <f>'15b_2019 - Venkovní sítě'!J33</f>
        <v>0</v>
      </c>
      <c r="AX53" s="110">
        <f>'15b_2019 - Venkovní sítě'!J34</f>
        <v>0</v>
      </c>
      <c r="AY53" s="110">
        <f>'15b_2019 - Venkovní sítě'!J35</f>
        <v>0</v>
      </c>
      <c r="AZ53" s="110">
        <f>'15b_2019 - Venkovní sítě'!F32</f>
        <v>0</v>
      </c>
      <c r="BA53" s="110">
        <f>'15b_2019 - Venkovní sítě'!F33</f>
        <v>0</v>
      </c>
      <c r="BB53" s="110">
        <f>'15b_2019 - Venkovní sítě'!F34</f>
        <v>0</v>
      </c>
      <c r="BC53" s="110">
        <f>'15b_2019 - Venkovní sítě'!F35</f>
        <v>0</v>
      </c>
      <c r="BD53" s="112">
        <f>'15b_2019 - Venkovní sítě'!F36</f>
        <v>0</v>
      </c>
      <c r="BT53" s="113" t="s">
        <v>80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/9uUI7/35RE01ueYWMc6zz2Xzyhinetz23dMIeI4e71m4zVdlQ5SwhtVnfLQxlcJ7+fA7DgxTNZ9KElacfAPcQ==" saltValue="MChad/IF4R1N659GkZ8h1g==" spinCount="100000" sheet="1" objects="1" scenarios="1" formatCells="0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15b_2019 - Venkovní sítě'!C2" display="/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85</v>
      </c>
      <c r="G1" s="361" t="s">
        <v>86</v>
      </c>
      <c r="H1" s="361"/>
      <c r="I1" s="118"/>
      <c r="J1" s="117" t="s">
        <v>87</v>
      </c>
      <c r="K1" s="116" t="s">
        <v>88</v>
      </c>
      <c r="L1" s="117" t="s">
        <v>89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2" t="str">
        <f>'Rekapitulace stavby'!K6</f>
        <v>Sportovní hala Slezská Ostrava</v>
      </c>
      <c r="F7" s="368"/>
      <c r="G7" s="368"/>
      <c r="H7" s="368"/>
      <c r="I7" s="120"/>
      <c r="J7" s="27"/>
      <c r="K7" s="29"/>
    </row>
    <row r="8" spans="1:70" ht="15">
      <c r="B8" s="26"/>
      <c r="C8" s="27"/>
      <c r="D8" s="35" t="s">
        <v>91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2" t="s">
        <v>92</v>
      </c>
      <c r="F9" s="363"/>
      <c r="G9" s="363"/>
      <c r="H9" s="363"/>
      <c r="I9" s="121"/>
      <c r="J9" s="40"/>
      <c r="K9" s="43"/>
    </row>
    <row r="10" spans="1:70" s="1" customFormat="1" ht="15">
      <c r="B10" s="39"/>
      <c r="C10" s="40"/>
      <c r="D10" s="35" t="s">
        <v>93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94</v>
      </c>
      <c r="F11" s="363"/>
      <c r="G11" s="363"/>
      <c r="H11" s="363"/>
      <c r="I11" s="121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12. 12. 2019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57" t="s">
        <v>21</v>
      </c>
      <c r="F26" s="357"/>
      <c r="G26" s="357"/>
      <c r="H26" s="357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38</v>
      </c>
      <c r="E29" s="40"/>
      <c r="F29" s="40"/>
      <c r="G29" s="40"/>
      <c r="H29" s="40"/>
      <c r="I29" s="121"/>
      <c r="J29" s="131">
        <f>ROUND(J89,2)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2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3">
        <f>ROUND(SUM(BE89:BE222), 2)</f>
        <v>0</v>
      </c>
      <c r="G32" s="40"/>
      <c r="H32" s="40"/>
      <c r="I32" s="134">
        <v>0.21</v>
      </c>
      <c r="J32" s="133">
        <f>ROUND(ROUND((SUM(BE89:BE222)),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3">
        <f>ROUND(SUM(BF89:BF222), 2)</f>
        <v>0</v>
      </c>
      <c r="G33" s="40"/>
      <c r="H33" s="40"/>
      <c r="I33" s="134">
        <v>0.15</v>
      </c>
      <c r="J33" s="133">
        <f>ROUND(ROUND((SUM(BF89:BF222)),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3">
        <f>ROUND(SUM(BG89:BG222),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3">
        <f>ROUND(SUM(BH89:BH222),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3">
        <f>ROUND(SUM(BI89:BI222),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48</v>
      </c>
      <c r="E38" s="77"/>
      <c r="F38" s="77"/>
      <c r="G38" s="137" t="s">
        <v>49</v>
      </c>
      <c r="H38" s="138" t="s">
        <v>50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95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2" t="str">
        <f>E7</f>
        <v>Sportovní hala Slezská Ostrava</v>
      </c>
      <c r="F47" s="368"/>
      <c r="G47" s="368"/>
      <c r="H47" s="368"/>
      <c r="I47" s="121"/>
      <c r="J47" s="40"/>
      <c r="K47" s="43"/>
    </row>
    <row r="48" spans="2:11" ht="15">
      <c r="B48" s="26"/>
      <c r="C48" s="35" t="s">
        <v>91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2" t="s">
        <v>92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93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15b_2019 - Venkovní sítě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2" t="s">
        <v>25</v>
      </c>
      <c r="J53" s="123" t="str">
        <f>IF(J14="","",J14)</f>
        <v>12. 12. 2019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 ht="15">
      <c r="B55" s="39"/>
      <c r="C55" s="35" t="s">
        <v>27</v>
      </c>
      <c r="D55" s="40"/>
      <c r="E55" s="40"/>
      <c r="F55" s="33" t="str">
        <f>E17</f>
        <v>Statutární město OStrava,Slezská Ostrava</v>
      </c>
      <c r="G55" s="40"/>
      <c r="H55" s="40"/>
      <c r="I55" s="122" t="s">
        <v>33</v>
      </c>
      <c r="J55" s="33" t="str">
        <f>E23</f>
        <v>PPS Kania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96</v>
      </c>
      <c r="D58" s="135"/>
      <c r="E58" s="135"/>
      <c r="F58" s="135"/>
      <c r="G58" s="135"/>
      <c r="H58" s="135"/>
      <c r="I58" s="148"/>
      <c r="J58" s="149" t="s">
        <v>97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98</v>
      </c>
      <c r="D60" s="40"/>
      <c r="E60" s="40"/>
      <c r="F60" s="40"/>
      <c r="G60" s="40"/>
      <c r="H60" s="40"/>
      <c r="I60" s="121"/>
      <c r="J60" s="131">
        <f>J89</f>
        <v>0</v>
      </c>
      <c r="K60" s="43"/>
      <c r="AU60" s="22" t="s">
        <v>99</v>
      </c>
    </row>
    <row r="61" spans="2:47" s="8" customFormat="1" ht="24.95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J90</f>
        <v>0</v>
      </c>
      <c r="K61" s="158"/>
    </row>
    <row r="62" spans="2:47" s="9" customFormat="1" ht="19.899999999999999" customHeight="1">
      <c r="B62" s="159"/>
      <c r="C62" s="160"/>
      <c r="D62" s="161" t="s">
        <v>101</v>
      </c>
      <c r="E62" s="162"/>
      <c r="F62" s="162"/>
      <c r="G62" s="162"/>
      <c r="H62" s="162"/>
      <c r="I62" s="163"/>
      <c r="J62" s="164">
        <f>J91</f>
        <v>0</v>
      </c>
      <c r="K62" s="165"/>
    </row>
    <row r="63" spans="2:47" s="9" customFormat="1" ht="19.899999999999999" customHeight="1">
      <c r="B63" s="159"/>
      <c r="C63" s="160"/>
      <c r="D63" s="161" t="s">
        <v>102</v>
      </c>
      <c r="E63" s="162"/>
      <c r="F63" s="162"/>
      <c r="G63" s="162"/>
      <c r="H63" s="162"/>
      <c r="I63" s="163"/>
      <c r="J63" s="164">
        <f>J134</f>
        <v>0</v>
      </c>
      <c r="K63" s="165"/>
    </row>
    <row r="64" spans="2:47" s="9" customFormat="1" ht="19.899999999999999" customHeight="1">
      <c r="B64" s="159"/>
      <c r="C64" s="160"/>
      <c r="D64" s="161" t="s">
        <v>103</v>
      </c>
      <c r="E64" s="162"/>
      <c r="F64" s="162"/>
      <c r="G64" s="162"/>
      <c r="H64" s="162"/>
      <c r="I64" s="163"/>
      <c r="J64" s="164">
        <f>J138</f>
        <v>0</v>
      </c>
      <c r="K64" s="165"/>
    </row>
    <row r="65" spans="2:12" s="9" customFormat="1" ht="19.899999999999999" customHeight="1">
      <c r="B65" s="159"/>
      <c r="C65" s="160"/>
      <c r="D65" s="161" t="s">
        <v>104</v>
      </c>
      <c r="E65" s="162"/>
      <c r="F65" s="162"/>
      <c r="G65" s="162"/>
      <c r="H65" s="162"/>
      <c r="I65" s="163"/>
      <c r="J65" s="164">
        <f>J196</f>
        <v>0</v>
      </c>
      <c r="K65" s="165"/>
    </row>
    <row r="66" spans="2:12" s="9" customFormat="1" ht="19.899999999999999" customHeight="1">
      <c r="B66" s="159"/>
      <c r="C66" s="160"/>
      <c r="D66" s="161" t="s">
        <v>105</v>
      </c>
      <c r="E66" s="162"/>
      <c r="F66" s="162"/>
      <c r="G66" s="162"/>
      <c r="H66" s="162"/>
      <c r="I66" s="163"/>
      <c r="J66" s="164">
        <f>J209</f>
        <v>0</v>
      </c>
      <c r="K66" s="165"/>
    </row>
    <row r="67" spans="2:12" s="9" customFormat="1" ht="19.899999999999999" customHeight="1">
      <c r="B67" s="159"/>
      <c r="C67" s="160"/>
      <c r="D67" s="161" t="s">
        <v>106</v>
      </c>
      <c r="E67" s="162"/>
      <c r="F67" s="162"/>
      <c r="G67" s="162"/>
      <c r="H67" s="162"/>
      <c r="I67" s="163"/>
      <c r="J67" s="164">
        <f>J219</f>
        <v>0</v>
      </c>
      <c r="K67" s="16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21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42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5"/>
      <c r="J73" s="58"/>
      <c r="K73" s="58"/>
      <c r="L73" s="59"/>
    </row>
    <row r="74" spans="2:12" s="1" customFormat="1" ht="36.950000000000003" customHeight="1">
      <c r="B74" s="39"/>
      <c r="C74" s="60" t="s">
        <v>107</v>
      </c>
      <c r="D74" s="61"/>
      <c r="E74" s="61"/>
      <c r="F74" s="61"/>
      <c r="G74" s="61"/>
      <c r="H74" s="61"/>
      <c r="I74" s="166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6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6"/>
      <c r="J76" s="61"/>
      <c r="K76" s="61"/>
      <c r="L76" s="59"/>
    </row>
    <row r="77" spans="2:12" s="1" customFormat="1" ht="22.5" customHeight="1">
      <c r="B77" s="39"/>
      <c r="C77" s="61"/>
      <c r="D77" s="61"/>
      <c r="E77" s="365" t="str">
        <f>E7</f>
        <v>Sportovní hala Slezská Ostrava</v>
      </c>
      <c r="F77" s="366"/>
      <c r="G77" s="366"/>
      <c r="H77" s="366"/>
      <c r="I77" s="166"/>
      <c r="J77" s="61"/>
      <c r="K77" s="61"/>
      <c r="L77" s="59"/>
    </row>
    <row r="78" spans="2:12" ht="15">
      <c r="B78" s="26"/>
      <c r="C78" s="63" t="s">
        <v>91</v>
      </c>
      <c r="D78" s="167"/>
      <c r="E78" s="167"/>
      <c r="F78" s="167"/>
      <c r="G78" s="167"/>
      <c r="H78" s="167"/>
      <c r="J78" s="167"/>
      <c r="K78" s="167"/>
      <c r="L78" s="168"/>
    </row>
    <row r="79" spans="2:12" s="1" customFormat="1" ht="22.5" customHeight="1">
      <c r="B79" s="39"/>
      <c r="C79" s="61"/>
      <c r="D79" s="61"/>
      <c r="E79" s="365" t="s">
        <v>92</v>
      </c>
      <c r="F79" s="367"/>
      <c r="G79" s="367"/>
      <c r="H79" s="367"/>
      <c r="I79" s="166"/>
      <c r="J79" s="61"/>
      <c r="K79" s="61"/>
      <c r="L79" s="59"/>
    </row>
    <row r="80" spans="2:12" s="1" customFormat="1" ht="14.45" customHeight="1">
      <c r="B80" s="39"/>
      <c r="C80" s="63" t="s">
        <v>93</v>
      </c>
      <c r="D80" s="61"/>
      <c r="E80" s="61"/>
      <c r="F80" s="61"/>
      <c r="G80" s="61"/>
      <c r="H80" s="61"/>
      <c r="I80" s="166"/>
      <c r="J80" s="61"/>
      <c r="K80" s="61"/>
      <c r="L80" s="59"/>
    </row>
    <row r="81" spans="2:65" s="1" customFormat="1" ht="23.25" customHeight="1">
      <c r="B81" s="39"/>
      <c r="C81" s="61"/>
      <c r="D81" s="61"/>
      <c r="E81" s="329" t="str">
        <f>E11</f>
        <v>15b_2019 - Venkovní sítě</v>
      </c>
      <c r="F81" s="367"/>
      <c r="G81" s="367"/>
      <c r="H81" s="367"/>
      <c r="I81" s="166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69" t="str">
        <f>F14</f>
        <v xml:space="preserve"> </v>
      </c>
      <c r="G83" s="61"/>
      <c r="H83" s="61"/>
      <c r="I83" s="170" t="s">
        <v>25</v>
      </c>
      <c r="J83" s="71" t="str">
        <f>IF(J14="","",J14)</f>
        <v>12. 12. 2019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6"/>
      <c r="J84" s="61"/>
      <c r="K84" s="61"/>
      <c r="L84" s="59"/>
    </row>
    <row r="85" spans="2:65" s="1" customFormat="1" ht="15">
      <c r="B85" s="39"/>
      <c r="C85" s="63" t="s">
        <v>27</v>
      </c>
      <c r="D85" s="61"/>
      <c r="E85" s="61"/>
      <c r="F85" s="169" t="str">
        <f>E17</f>
        <v>Statutární město OStrava,Slezská Ostrava</v>
      </c>
      <c r="G85" s="61"/>
      <c r="H85" s="61"/>
      <c r="I85" s="170" t="s">
        <v>33</v>
      </c>
      <c r="J85" s="169" t="str">
        <f>E23</f>
        <v>PPS Kania s.r.o.</v>
      </c>
      <c r="K85" s="61"/>
      <c r="L85" s="59"/>
    </row>
    <row r="86" spans="2:65" s="1" customFormat="1" ht="14.45" customHeight="1">
      <c r="B86" s="39"/>
      <c r="C86" s="63" t="s">
        <v>31</v>
      </c>
      <c r="D86" s="61"/>
      <c r="E86" s="61"/>
      <c r="F86" s="169" t="str">
        <f>IF(E20="","",E20)</f>
        <v/>
      </c>
      <c r="G86" s="61"/>
      <c r="H86" s="61"/>
      <c r="I86" s="166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66"/>
      <c r="J87" s="61"/>
      <c r="K87" s="61"/>
      <c r="L87" s="59"/>
    </row>
    <row r="88" spans="2:65" s="10" customFormat="1" ht="29.25" customHeight="1">
      <c r="B88" s="171"/>
      <c r="C88" s="172" t="s">
        <v>108</v>
      </c>
      <c r="D88" s="173" t="s">
        <v>57</v>
      </c>
      <c r="E88" s="173" t="s">
        <v>53</v>
      </c>
      <c r="F88" s="173" t="s">
        <v>109</v>
      </c>
      <c r="G88" s="173" t="s">
        <v>110</v>
      </c>
      <c r="H88" s="173" t="s">
        <v>111</v>
      </c>
      <c r="I88" s="174" t="s">
        <v>112</v>
      </c>
      <c r="J88" s="173" t="s">
        <v>97</v>
      </c>
      <c r="K88" s="175" t="s">
        <v>113</v>
      </c>
      <c r="L88" s="176"/>
      <c r="M88" s="79" t="s">
        <v>114</v>
      </c>
      <c r="N88" s="80" t="s">
        <v>42</v>
      </c>
      <c r="O88" s="80" t="s">
        <v>115</v>
      </c>
      <c r="P88" s="80" t="s">
        <v>116</v>
      </c>
      <c r="Q88" s="80" t="s">
        <v>117</v>
      </c>
      <c r="R88" s="80" t="s">
        <v>118</v>
      </c>
      <c r="S88" s="80" t="s">
        <v>119</v>
      </c>
      <c r="T88" s="81" t="s">
        <v>120</v>
      </c>
    </row>
    <row r="89" spans="2:65" s="1" customFormat="1" ht="29.25" customHeight="1">
      <c r="B89" s="39"/>
      <c r="C89" s="85" t="s">
        <v>98</v>
      </c>
      <c r="D89" s="61"/>
      <c r="E89" s="61"/>
      <c r="F89" s="61"/>
      <c r="G89" s="61"/>
      <c r="H89" s="61"/>
      <c r="I89" s="166"/>
      <c r="J89" s="177">
        <f>BK89</f>
        <v>0</v>
      </c>
      <c r="K89" s="61"/>
      <c r="L89" s="59"/>
      <c r="M89" s="82"/>
      <c r="N89" s="83"/>
      <c r="O89" s="83"/>
      <c r="P89" s="178">
        <f>P90</f>
        <v>0</v>
      </c>
      <c r="Q89" s="83"/>
      <c r="R89" s="178">
        <f>R90</f>
        <v>96.986430000000013</v>
      </c>
      <c r="S89" s="83"/>
      <c r="T89" s="179">
        <f>T90</f>
        <v>5.28</v>
      </c>
      <c r="AT89" s="22" t="s">
        <v>71</v>
      </c>
      <c r="AU89" s="22" t="s">
        <v>99</v>
      </c>
      <c r="BK89" s="180">
        <f>BK90</f>
        <v>0</v>
      </c>
    </row>
    <row r="90" spans="2:65" s="11" customFormat="1" ht="37.35" customHeight="1">
      <c r="B90" s="181"/>
      <c r="C90" s="182"/>
      <c r="D90" s="183" t="s">
        <v>71</v>
      </c>
      <c r="E90" s="184" t="s">
        <v>121</v>
      </c>
      <c r="F90" s="184" t="s">
        <v>122</v>
      </c>
      <c r="G90" s="182"/>
      <c r="H90" s="182"/>
      <c r="I90" s="185"/>
      <c r="J90" s="186">
        <f>BK90</f>
        <v>0</v>
      </c>
      <c r="K90" s="182"/>
      <c r="L90" s="187"/>
      <c r="M90" s="188"/>
      <c r="N90" s="189"/>
      <c r="O90" s="189"/>
      <c r="P90" s="190">
        <f>P91+P134+P138+P196+P209+P219</f>
        <v>0</v>
      </c>
      <c r="Q90" s="189"/>
      <c r="R90" s="190">
        <f>R91+R134+R138+R196+R209+R219</f>
        <v>96.986430000000013</v>
      </c>
      <c r="S90" s="189"/>
      <c r="T90" s="191">
        <f>T91+T134+T138+T196+T209+T219</f>
        <v>5.28</v>
      </c>
      <c r="AR90" s="192" t="s">
        <v>78</v>
      </c>
      <c r="AT90" s="193" t="s">
        <v>71</v>
      </c>
      <c r="AU90" s="193" t="s">
        <v>72</v>
      </c>
      <c r="AY90" s="192" t="s">
        <v>123</v>
      </c>
      <c r="BK90" s="194">
        <f>BK91+BK134+BK138+BK196+BK209+BK219</f>
        <v>0</v>
      </c>
    </row>
    <row r="91" spans="2:65" s="11" customFormat="1" ht="19.899999999999999" customHeight="1">
      <c r="B91" s="181"/>
      <c r="C91" s="182"/>
      <c r="D91" s="195" t="s">
        <v>71</v>
      </c>
      <c r="E91" s="196" t="s">
        <v>78</v>
      </c>
      <c r="F91" s="196" t="s">
        <v>124</v>
      </c>
      <c r="G91" s="182"/>
      <c r="H91" s="182"/>
      <c r="I91" s="185"/>
      <c r="J91" s="197">
        <f>BK91</f>
        <v>0</v>
      </c>
      <c r="K91" s="182"/>
      <c r="L91" s="187"/>
      <c r="M91" s="188"/>
      <c r="N91" s="189"/>
      <c r="O91" s="189"/>
      <c r="P91" s="190">
        <f>SUM(P92:P133)</f>
        <v>0</v>
      </c>
      <c r="Q91" s="189"/>
      <c r="R91" s="190">
        <f>SUM(R92:R133)</f>
        <v>84.766280000000009</v>
      </c>
      <c r="S91" s="189"/>
      <c r="T91" s="191">
        <f>SUM(T92:T133)</f>
        <v>0</v>
      </c>
      <c r="AR91" s="192" t="s">
        <v>78</v>
      </c>
      <c r="AT91" s="193" t="s">
        <v>71</v>
      </c>
      <c r="AU91" s="193" t="s">
        <v>78</v>
      </c>
      <c r="AY91" s="192" t="s">
        <v>123</v>
      </c>
      <c r="BK91" s="194">
        <f>SUM(BK92:BK133)</f>
        <v>0</v>
      </c>
    </row>
    <row r="92" spans="2:65" s="1" customFormat="1" ht="31.5" customHeight="1">
      <c r="B92" s="39"/>
      <c r="C92" s="198" t="s">
        <v>78</v>
      </c>
      <c r="D92" s="198" t="s">
        <v>125</v>
      </c>
      <c r="E92" s="199" t="s">
        <v>126</v>
      </c>
      <c r="F92" s="200" t="s">
        <v>127</v>
      </c>
      <c r="G92" s="201" t="s">
        <v>128</v>
      </c>
      <c r="H92" s="202">
        <v>75.599999999999994</v>
      </c>
      <c r="I92" s="203"/>
      <c r="J92" s="204">
        <f>ROUND(I92*H92,2)</f>
        <v>0</v>
      </c>
      <c r="K92" s="200" t="s">
        <v>129</v>
      </c>
      <c r="L92" s="59"/>
      <c r="M92" s="205" t="s">
        <v>21</v>
      </c>
      <c r="N92" s="206" t="s">
        <v>43</v>
      </c>
      <c r="O92" s="40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22" t="s">
        <v>130</v>
      </c>
      <c r="AT92" s="22" t="s">
        <v>125</v>
      </c>
      <c r="AU92" s="22" t="s">
        <v>80</v>
      </c>
      <c r="AY92" s="22" t="s">
        <v>123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2" t="s">
        <v>78</v>
      </c>
      <c r="BK92" s="209">
        <f>ROUND(I92*H92,2)</f>
        <v>0</v>
      </c>
      <c r="BL92" s="22" t="s">
        <v>130</v>
      </c>
      <c r="BM92" s="22" t="s">
        <v>131</v>
      </c>
    </row>
    <row r="93" spans="2:65" s="1" customFormat="1" ht="27">
      <c r="B93" s="39"/>
      <c r="C93" s="61"/>
      <c r="D93" s="210" t="s">
        <v>132</v>
      </c>
      <c r="E93" s="61"/>
      <c r="F93" s="211" t="s">
        <v>133</v>
      </c>
      <c r="G93" s="61"/>
      <c r="H93" s="61"/>
      <c r="I93" s="166"/>
      <c r="J93" s="61"/>
      <c r="K93" s="61"/>
      <c r="L93" s="59"/>
      <c r="M93" s="212"/>
      <c r="N93" s="40"/>
      <c r="O93" s="40"/>
      <c r="P93" s="40"/>
      <c r="Q93" s="40"/>
      <c r="R93" s="40"/>
      <c r="S93" s="40"/>
      <c r="T93" s="76"/>
      <c r="AT93" s="22" t="s">
        <v>132</v>
      </c>
      <c r="AU93" s="22" t="s">
        <v>80</v>
      </c>
    </row>
    <row r="94" spans="2:65" s="12" customFormat="1">
      <c r="B94" s="213"/>
      <c r="C94" s="214"/>
      <c r="D94" s="215" t="s">
        <v>134</v>
      </c>
      <c r="E94" s="216" t="s">
        <v>21</v>
      </c>
      <c r="F94" s="217" t="s">
        <v>135</v>
      </c>
      <c r="G94" s="214"/>
      <c r="H94" s="218">
        <v>75.599999999999994</v>
      </c>
      <c r="I94" s="219"/>
      <c r="J94" s="214"/>
      <c r="K94" s="214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134</v>
      </c>
      <c r="AU94" s="224" t="s">
        <v>80</v>
      </c>
      <c r="AV94" s="12" t="s">
        <v>80</v>
      </c>
      <c r="AW94" s="12" t="s">
        <v>35</v>
      </c>
      <c r="AX94" s="12" t="s">
        <v>78</v>
      </c>
      <c r="AY94" s="224" t="s">
        <v>123</v>
      </c>
    </row>
    <row r="95" spans="2:65" s="1" customFormat="1" ht="44.25" customHeight="1">
      <c r="B95" s="39"/>
      <c r="C95" s="198" t="s">
        <v>80</v>
      </c>
      <c r="D95" s="198" t="s">
        <v>125</v>
      </c>
      <c r="E95" s="199" t="s">
        <v>136</v>
      </c>
      <c r="F95" s="200" t="s">
        <v>137</v>
      </c>
      <c r="G95" s="201" t="s">
        <v>128</v>
      </c>
      <c r="H95" s="202">
        <v>111.36</v>
      </c>
      <c r="I95" s="203"/>
      <c r="J95" s="204">
        <f>ROUND(I95*H95,2)</f>
        <v>0</v>
      </c>
      <c r="K95" s="200" t="s">
        <v>129</v>
      </c>
      <c r="L95" s="59"/>
      <c r="M95" s="205" t="s">
        <v>21</v>
      </c>
      <c r="N95" s="206" t="s">
        <v>43</v>
      </c>
      <c r="O95" s="40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22" t="s">
        <v>130</v>
      </c>
      <c r="AT95" s="22" t="s">
        <v>125</v>
      </c>
      <c r="AU95" s="22" t="s">
        <v>80</v>
      </c>
      <c r="AY95" s="22" t="s">
        <v>123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2" t="s">
        <v>78</v>
      </c>
      <c r="BK95" s="209">
        <f>ROUND(I95*H95,2)</f>
        <v>0</v>
      </c>
      <c r="BL95" s="22" t="s">
        <v>130</v>
      </c>
      <c r="BM95" s="22" t="s">
        <v>138</v>
      </c>
    </row>
    <row r="96" spans="2:65" s="1" customFormat="1" ht="27">
      <c r="B96" s="39"/>
      <c r="C96" s="61"/>
      <c r="D96" s="210" t="s">
        <v>132</v>
      </c>
      <c r="E96" s="61"/>
      <c r="F96" s="211" t="s">
        <v>133</v>
      </c>
      <c r="G96" s="61"/>
      <c r="H96" s="61"/>
      <c r="I96" s="166"/>
      <c r="J96" s="61"/>
      <c r="K96" s="61"/>
      <c r="L96" s="59"/>
      <c r="M96" s="212"/>
      <c r="N96" s="40"/>
      <c r="O96" s="40"/>
      <c r="P96" s="40"/>
      <c r="Q96" s="40"/>
      <c r="R96" s="40"/>
      <c r="S96" s="40"/>
      <c r="T96" s="76"/>
      <c r="AT96" s="22" t="s">
        <v>132</v>
      </c>
      <c r="AU96" s="22" t="s">
        <v>80</v>
      </c>
    </row>
    <row r="97" spans="2:65" s="12" customFormat="1">
      <c r="B97" s="213"/>
      <c r="C97" s="214"/>
      <c r="D97" s="215" t="s">
        <v>134</v>
      </c>
      <c r="E97" s="216" t="s">
        <v>21</v>
      </c>
      <c r="F97" s="217" t="s">
        <v>139</v>
      </c>
      <c r="G97" s="214"/>
      <c r="H97" s="218">
        <v>111.36</v>
      </c>
      <c r="I97" s="219"/>
      <c r="J97" s="214"/>
      <c r="K97" s="214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134</v>
      </c>
      <c r="AU97" s="224" t="s">
        <v>80</v>
      </c>
      <c r="AV97" s="12" t="s">
        <v>80</v>
      </c>
      <c r="AW97" s="12" t="s">
        <v>35</v>
      </c>
      <c r="AX97" s="12" t="s">
        <v>78</v>
      </c>
      <c r="AY97" s="224" t="s">
        <v>123</v>
      </c>
    </row>
    <row r="98" spans="2:65" s="1" customFormat="1" ht="44.25" customHeight="1">
      <c r="B98" s="39"/>
      <c r="C98" s="198" t="s">
        <v>140</v>
      </c>
      <c r="D98" s="198" t="s">
        <v>125</v>
      </c>
      <c r="E98" s="199" t="s">
        <v>141</v>
      </c>
      <c r="F98" s="200" t="s">
        <v>142</v>
      </c>
      <c r="G98" s="201" t="s">
        <v>128</v>
      </c>
      <c r="H98" s="202">
        <v>186.96</v>
      </c>
      <c r="I98" s="203"/>
      <c r="J98" s="204">
        <f>ROUND(I98*H98,2)</f>
        <v>0</v>
      </c>
      <c r="K98" s="200" t="s">
        <v>129</v>
      </c>
      <c r="L98" s="59"/>
      <c r="M98" s="205" t="s">
        <v>21</v>
      </c>
      <c r="N98" s="206" t="s">
        <v>43</v>
      </c>
      <c r="O98" s="40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22" t="s">
        <v>130</v>
      </c>
      <c r="AT98" s="22" t="s">
        <v>125</v>
      </c>
      <c r="AU98" s="22" t="s">
        <v>80</v>
      </c>
      <c r="AY98" s="22" t="s">
        <v>123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2" t="s">
        <v>78</v>
      </c>
      <c r="BK98" s="209">
        <f>ROUND(I98*H98,2)</f>
        <v>0</v>
      </c>
      <c r="BL98" s="22" t="s">
        <v>130</v>
      </c>
      <c r="BM98" s="22" t="s">
        <v>143</v>
      </c>
    </row>
    <row r="99" spans="2:65" s="1" customFormat="1" ht="27">
      <c r="B99" s="39"/>
      <c r="C99" s="61"/>
      <c r="D99" s="210" t="s">
        <v>132</v>
      </c>
      <c r="E99" s="61"/>
      <c r="F99" s="211" t="s">
        <v>133</v>
      </c>
      <c r="G99" s="61"/>
      <c r="H99" s="61"/>
      <c r="I99" s="166"/>
      <c r="J99" s="61"/>
      <c r="K99" s="61"/>
      <c r="L99" s="59"/>
      <c r="M99" s="212"/>
      <c r="N99" s="40"/>
      <c r="O99" s="40"/>
      <c r="P99" s="40"/>
      <c r="Q99" s="40"/>
      <c r="R99" s="40"/>
      <c r="S99" s="40"/>
      <c r="T99" s="76"/>
      <c r="AT99" s="22" t="s">
        <v>132</v>
      </c>
      <c r="AU99" s="22" t="s">
        <v>80</v>
      </c>
    </row>
    <row r="100" spans="2:65" s="12" customFormat="1">
      <c r="B100" s="213"/>
      <c r="C100" s="214"/>
      <c r="D100" s="215" t="s">
        <v>134</v>
      </c>
      <c r="E100" s="216" t="s">
        <v>21</v>
      </c>
      <c r="F100" s="217" t="s">
        <v>144</v>
      </c>
      <c r="G100" s="214"/>
      <c r="H100" s="218">
        <v>186.96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134</v>
      </c>
      <c r="AU100" s="224" t="s">
        <v>80</v>
      </c>
      <c r="AV100" s="12" t="s">
        <v>80</v>
      </c>
      <c r="AW100" s="12" t="s">
        <v>35</v>
      </c>
      <c r="AX100" s="12" t="s">
        <v>78</v>
      </c>
      <c r="AY100" s="224" t="s">
        <v>123</v>
      </c>
    </row>
    <row r="101" spans="2:65" s="1" customFormat="1" ht="44.25" customHeight="1">
      <c r="B101" s="39"/>
      <c r="C101" s="198" t="s">
        <v>130</v>
      </c>
      <c r="D101" s="198" t="s">
        <v>125</v>
      </c>
      <c r="E101" s="199" t="s">
        <v>145</v>
      </c>
      <c r="F101" s="200" t="s">
        <v>146</v>
      </c>
      <c r="G101" s="201" t="s">
        <v>128</v>
      </c>
      <c r="H101" s="202">
        <v>77.959999999999994</v>
      </c>
      <c r="I101" s="203"/>
      <c r="J101" s="204">
        <f>ROUND(I101*H101,2)</f>
        <v>0</v>
      </c>
      <c r="K101" s="200" t="s">
        <v>129</v>
      </c>
      <c r="L101" s="59"/>
      <c r="M101" s="205" t="s">
        <v>21</v>
      </c>
      <c r="N101" s="206" t="s">
        <v>43</v>
      </c>
      <c r="O101" s="40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22" t="s">
        <v>130</v>
      </c>
      <c r="AT101" s="22" t="s">
        <v>125</v>
      </c>
      <c r="AU101" s="22" t="s">
        <v>80</v>
      </c>
      <c r="AY101" s="22" t="s">
        <v>123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2" t="s">
        <v>78</v>
      </c>
      <c r="BK101" s="209">
        <f>ROUND(I101*H101,2)</f>
        <v>0</v>
      </c>
      <c r="BL101" s="22" t="s">
        <v>130</v>
      </c>
      <c r="BM101" s="22" t="s">
        <v>147</v>
      </c>
    </row>
    <row r="102" spans="2:65" s="1" customFormat="1" ht="27">
      <c r="B102" s="39"/>
      <c r="C102" s="61"/>
      <c r="D102" s="210" t="s">
        <v>132</v>
      </c>
      <c r="E102" s="61"/>
      <c r="F102" s="211" t="s">
        <v>148</v>
      </c>
      <c r="G102" s="61"/>
      <c r="H102" s="61"/>
      <c r="I102" s="166"/>
      <c r="J102" s="61"/>
      <c r="K102" s="61"/>
      <c r="L102" s="59"/>
      <c r="M102" s="212"/>
      <c r="N102" s="40"/>
      <c r="O102" s="40"/>
      <c r="P102" s="40"/>
      <c r="Q102" s="40"/>
      <c r="R102" s="40"/>
      <c r="S102" s="40"/>
      <c r="T102" s="76"/>
      <c r="AT102" s="22" t="s">
        <v>132</v>
      </c>
      <c r="AU102" s="22" t="s">
        <v>80</v>
      </c>
    </row>
    <row r="103" spans="2:65" s="12" customFormat="1">
      <c r="B103" s="213"/>
      <c r="C103" s="214"/>
      <c r="D103" s="215" t="s">
        <v>134</v>
      </c>
      <c r="E103" s="216" t="s">
        <v>21</v>
      </c>
      <c r="F103" s="217" t="s">
        <v>149</v>
      </c>
      <c r="G103" s="214"/>
      <c r="H103" s="218">
        <v>77.959999999999994</v>
      </c>
      <c r="I103" s="219"/>
      <c r="J103" s="214"/>
      <c r="K103" s="214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134</v>
      </c>
      <c r="AU103" s="224" t="s">
        <v>80</v>
      </c>
      <c r="AV103" s="12" t="s">
        <v>80</v>
      </c>
      <c r="AW103" s="12" t="s">
        <v>35</v>
      </c>
      <c r="AX103" s="12" t="s">
        <v>78</v>
      </c>
      <c r="AY103" s="224" t="s">
        <v>123</v>
      </c>
    </row>
    <row r="104" spans="2:65" s="1" customFormat="1" ht="44.25" customHeight="1">
      <c r="B104" s="39"/>
      <c r="C104" s="198" t="s">
        <v>150</v>
      </c>
      <c r="D104" s="198" t="s">
        <v>125</v>
      </c>
      <c r="E104" s="199" t="s">
        <v>151</v>
      </c>
      <c r="F104" s="200" t="s">
        <v>152</v>
      </c>
      <c r="G104" s="201" t="s">
        <v>128</v>
      </c>
      <c r="H104" s="202">
        <v>77.959999999999994</v>
      </c>
      <c r="I104" s="203"/>
      <c r="J104" s="204">
        <f>ROUND(I104*H104,2)</f>
        <v>0</v>
      </c>
      <c r="K104" s="200" t="s">
        <v>129</v>
      </c>
      <c r="L104" s="59"/>
      <c r="M104" s="205" t="s">
        <v>21</v>
      </c>
      <c r="N104" s="206" t="s">
        <v>43</v>
      </c>
      <c r="O104" s="40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22" t="s">
        <v>130</v>
      </c>
      <c r="AT104" s="22" t="s">
        <v>125</v>
      </c>
      <c r="AU104" s="22" t="s">
        <v>80</v>
      </c>
      <c r="AY104" s="22" t="s">
        <v>123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2" t="s">
        <v>78</v>
      </c>
      <c r="BK104" s="209">
        <f>ROUND(I104*H104,2)</f>
        <v>0</v>
      </c>
      <c r="BL104" s="22" t="s">
        <v>130</v>
      </c>
      <c r="BM104" s="22" t="s">
        <v>153</v>
      </c>
    </row>
    <row r="105" spans="2:65" s="1" customFormat="1" ht="27">
      <c r="B105" s="39"/>
      <c r="C105" s="61"/>
      <c r="D105" s="210" t="s">
        <v>132</v>
      </c>
      <c r="E105" s="61"/>
      <c r="F105" s="211" t="s">
        <v>148</v>
      </c>
      <c r="G105" s="61"/>
      <c r="H105" s="61"/>
      <c r="I105" s="166"/>
      <c r="J105" s="61"/>
      <c r="K105" s="61"/>
      <c r="L105" s="59"/>
      <c r="M105" s="212"/>
      <c r="N105" s="40"/>
      <c r="O105" s="40"/>
      <c r="P105" s="40"/>
      <c r="Q105" s="40"/>
      <c r="R105" s="40"/>
      <c r="S105" s="40"/>
      <c r="T105" s="76"/>
      <c r="AT105" s="22" t="s">
        <v>132</v>
      </c>
      <c r="AU105" s="22" t="s">
        <v>80</v>
      </c>
    </row>
    <row r="106" spans="2:65" s="12" customFormat="1">
      <c r="B106" s="213"/>
      <c r="C106" s="214"/>
      <c r="D106" s="215" t="s">
        <v>134</v>
      </c>
      <c r="E106" s="216" t="s">
        <v>21</v>
      </c>
      <c r="F106" s="217" t="s">
        <v>149</v>
      </c>
      <c r="G106" s="214"/>
      <c r="H106" s="218">
        <v>77.959999999999994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134</v>
      </c>
      <c r="AU106" s="224" t="s">
        <v>80</v>
      </c>
      <c r="AV106" s="12" t="s">
        <v>80</v>
      </c>
      <c r="AW106" s="12" t="s">
        <v>35</v>
      </c>
      <c r="AX106" s="12" t="s">
        <v>78</v>
      </c>
      <c r="AY106" s="224" t="s">
        <v>123</v>
      </c>
    </row>
    <row r="107" spans="2:65" s="1" customFormat="1" ht="31.5" customHeight="1">
      <c r="B107" s="39"/>
      <c r="C107" s="198" t="s">
        <v>154</v>
      </c>
      <c r="D107" s="198" t="s">
        <v>125</v>
      </c>
      <c r="E107" s="199" t="s">
        <v>155</v>
      </c>
      <c r="F107" s="200" t="s">
        <v>156</v>
      </c>
      <c r="G107" s="201" t="s">
        <v>128</v>
      </c>
      <c r="H107" s="202">
        <v>186.96</v>
      </c>
      <c r="I107" s="203"/>
      <c r="J107" s="204">
        <f>ROUND(I107*H107,2)</f>
        <v>0</v>
      </c>
      <c r="K107" s="200" t="s">
        <v>129</v>
      </c>
      <c r="L107" s="59"/>
      <c r="M107" s="205" t="s">
        <v>21</v>
      </c>
      <c r="N107" s="206" t="s">
        <v>43</v>
      </c>
      <c r="O107" s="40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22" t="s">
        <v>130</v>
      </c>
      <c r="AT107" s="22" t="s">
        <v>125</v>
      </c>
      <c r="AU107" s="22" t="s">
        <v>80</v>
      </c>
      <c r="AY107" s="22" t="s">
        <v>123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2" t="s">
        <v>78</v>
      </c>
      <c r="BK107" s="209">
        <f>ROUND(I107*H107,2)</f>
        <v>0</v>
      </c>
      <c r="BL107" s="22" t="s">
        <v>130</v>
      </c>
      <c r="BM107" s="22" t="s">
        <v>157</v>
      </c>
    </row>
    <row r="108" spans="2:65" s="1" customFormat="1" ht="27">
      <c r="B108" s="39"/>
      <c r="C108" s="61"/>
      <c r="D108" s="210" t="s">
        <v>132</v>
      </c>
      <c r="E108" s="61"/>
      <c r="F108" s="211" t="s">
        <v>133</v>
      </c>
      <c r="G108" s="61"/>
      <c r="H108" s="61"/>
      <c r="I108" s="166"/>
      <c r="J108" s="61"/>
      <c r="K108" s="61"/>
      <c r="L108" s="59"/>
      <c r="M108" s="212"/>
      <c r="N108" s="40"/>
      <c r="O108" s="40"/>
      <c r="P108" s="40"/>
      <c r="Q108" s="40"/>
      <c r="R108" s="40"/>
      <c r="S108" s="40"/>
      <c r="T108" s="76"/>
      <c r="AT108" s="22" t="s">
        <v>132</v>
      </c>
      <c r="AU108" s="22" t="s">
        <v>80</v>
      </c>
    </row>
    <row r="109" spans="2:65" s="12" customFormat="1">
      <c r="B109" s="213"/>
      <c r="C109" s="214"/>
      <c r="D109" s="215" t="s">
        <v>134</v>
      </c>
      <c r="E109" s="216" t="s">
        <v>21</v>
      </c>
      <c r="F109" s="217" t="s">
        <v>144</v>
      </c>
      <c r="G109" s="214"/>
      <c r="H109" s="218">
        <v>186.96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134</v>
      </c>
      <c r="AU109" s="224" t="s">
        <v>80</v>
      </c>
      <c r="AV109" s="12" t="s">
        <v>80</v>
      </c>
      <c r="AW109" s="12" t="s">
        <v>35</v>
      </c>
      <c r="AX109" s="12" t="s">
        <v>78</v>
      </c>
      <c r="AY109" s="224" t="s">
        <v>123</v>
      </c>
    </row>
    <row r="110" spans="2:65" s="1" customFormat="1" ht="31.5" customHeight="1">
      <c r="B110" s="39"/>
      <c r="C110" s="198" t="s">
        <v>158</v>
      </c>
      <c r="D110" s="198" t="s">
        <v>125</v>
      </c>
      <c r="E110" s="199" t="s">
        <v>159</v>
      </c>
      <c r="F110" s="200" t="s">
        <v>160</v>
      </c>
      <c r="G110" s="201" t="s">
        <v>128</v>
      </c>
      <c r="H110" s="202">
        <v>126.96</v>
      </c>
      <c r="I110" s="203"/>
      <c r="J110" s="204">
        <f>ROUND(I110*H110,2)</f>
        <v>0</v>
      </c>
      <c r="K110" s="200" t="s">
        <v>129</v>
      </c>
      <c r="L110" s="59"/>
      <c r="M110" s="205" t="s">
        <v>21</v>
      </c>
      <c r="N110" s="206" t="s">
        <v>43</v>
      </c>
      <c r="O110" s="40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22" t="s">
        <v>130</v>
      </c>
      <c r="AT110" s="22" t="s">
        <v>125</v>
      </c>
      <c r="AU110" s="22" t="s">
        <v>80</v>
      </c>
      <c r="AY110" s="22" t="s">
        <v>123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2" t="s">
        <v>78</v>
      </c>
      <c r="BK110" s="209">
        <f>ROUND(I110*H110,2)</f>
        <v>0</v>
      </c>
      <c r="BL110" s="22" t="s">
        <v>130</v>
      </c>
      <c r="BM110" s="22" t="s">
        <v>161</v>
      </c>
    </row>
    <row r="111" spans="2:65" s="1" customFormat="1" ht="27">
      <c r="B111" s="39"/>
      <c r="C111" s="61"/>
      <c r="D111" s="210" t="s">
        <v>132</v>
      </c>
      <c r="E111" s="61"/>
      <c r="F111" s="211" t="s">
        <v>133</v>
      </c>
      <c r="G111" s="61"/>
      <c r="H111" s="61"/>
      <c r="I111" s="166"/>
      <c r="J111" s="61"/>
      <c r="K111" s="61"/>
      <c r="L111" s="59"/>
      <c r="M111" s="212"/>
      <c r="N111" s="40"/>
      <c r="O111" s="40"/>
      <c r="P111" s="40"/>
      <c r="Q111" s="40"/>
      <c r="R111" s="40"/>
      <c r="S111" s="40"/>
      <c r="T111" s="76"/>
      <c r="AT111" s="22" t="s">
        <v>132</v>
      </c>
      <c r="AU111" s="22" t="s">
        <v>80</v>
      </c>
    </row>
    <row r="112" spans="2:65" s="12" customFormat="1">
      <c r="B112" s="213"/>
      <c r="C112" s="214"/>
      <c r="D112" s="215" t="s">
        <v>134</v>
      </c>
      <c r="E112" s="216" t="s">
        <v>21</v>
      </c>
      <c r="F112" s="217" t="s">
        <v>162</v>
      </c>
      <c r="G112" s="214"/>
      <c r="H112" s="218">
        <v>126.96</v>
      </c>
      <c r="I112" s="219"/>
      <c r="J112" s="214"/>
      <c r="K112" s="214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134</v>
      </c>
      <c r="AU112" s="224" t="s">
        <v>80</v>
      </c>
      <c r="AV112" s="12" t="s">
        <v>80</v>
      </c>
      <c r="AW112" s="12" t="s">
        <v>35</v>
      </c>
      <c r="AX112" s="12" t="s">
        <v>78</v>
      </c>
      <c r="AY112" s="224" t="s">
        <v>123</v>
      </c>
    </row>
    <row r="113" spans="2:65" s="1" customFormat="1" ht="44.25" customHeight="1">
      <c r="B113" s="39"/>
      <c r="C113" s="198" t="s">
        <v>163</v>
      </c>
      <c r="D113" s="198" t="s">
        <v>125</v>
      </c>
      <c r="E113" s="199" t="s">
        <v>164</v>
      </c>
      <c r="F113" s="200" t="s">
        <v>165</v>
      </c>
      <c r="G113" s="201" t="s">
        <v>128</v>
      </c>
      <c r="H113" s="202">
        <v>52.8</v>
      </c>
      <c r="I113" s="203"/>
      <c r="J113" s="204">
        <f>ROUND(I113*H113,2)</f>
        <v>0</v>
      </c>
      <c r="K113" s="200" t="s">
        <v>129</v>
      </c>
      <c r="L113" s="59"/>
      <c r="M113" s="205" t="s">
        <v>21</v>
      </c>
      <c r="N113" s="206" t="s">
        <v>43</v>
      </c>
      <c r="O113" s="40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22" t="s">
        <v>130</v>
      </c>
      <c r="AT113" s="22" t="s">
        <v>125</v>
      </c>
      <c r="AU113" s="22" t="s">
        <v>80</v>
      </c>
      <c r="AY113" s="22" t="s">
        <v>123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2" t="s">
        <v>78</v>
      </c>
      <c r="BK113" s="209">
        <f>ROUND(I113*H113,2)</f>
        <v>0</v>
      </c>
      <c r="BL113" s="22" t="s">
        <v>130</v>
      </c>
      <c r="BM113" s="22" t="s">
        <v>166</v>
      </c>
    </row>
    <row r="114" spans="2:65" s="1" customFormat="1" ht="27">
      <c r="B114" s="39"/>
      <c r="C114" s="61"/>
      <c r="D114" s="210" t="s">
        <v>132</v>
      </c>
      <c r="E114" s="61"/>
      <c r="F114" s="211" t="s">
        <v>133</v>
      </c>
      <c r="G114" s="61"/>
      <c r="H114" s="61"/>
      <c r="I114" s="166"/>
      <c r="J114" s="61"/>
      <c r="K114" s="61"/>
      <c r="L114" s="59"/>
      <c r="M114" s="212"/>
      <c r="N114" s="40"/>
      <c r="O114" s="40"/>
      <c r="P114" s="40"/>
      <c r="Q114" s="40"/>
      <c r="R114" s="40"/>
      <c r="S114" s="40"/>
      <c r="T114" s="76"/>
      <c r="AT114" s="22" t="s">
        <v>132</v>
      </c>
      <c r="AU114" s="22" t="s">
        <v>80</v>
      </c>
    </row>
    <row r="115" spans="2:65" s="12" customFormat="1">
      <c r="B115" s="213"/>
      <c r="C115" s="214"/>
      <c r="D115" s="215" t="s">
        <v>134</v>
      </c>
      <c r="E115" s="216" t="s">
        <v>21</v>
      </c>
      <c r="F115" s="217" t="s">
        <v>167</v>
      </c>
      <c r="G115" s="214"/>
      <c r="H115" s="218">
        <v>52.8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134</v>
      </c>
      <c r="AU115" s="224" t="s">
        <v>80</v>
      </c>
      <c r="AV115" s="12" t="s">
        <v>80</v>
      </c>
      <c r="AW115" s="12" t="s">
        <v>35</v>
      </c>
      <c r="AX115" s="12" t="s">
        <v>78</v>
      </c>
      <c r="AY115" s="224" t="s">
        <v>123</v>
      </c>
    </row>
    <row r="116" spans="2:65" s="1" customFormat="1" ht="22.5" customHeight="1">
      <c r="B116" s="39"/>
      <c r="C116" s="225" t="s">
        <v>168</v>
      </c>
      <c r="D116" s="225" t="s">
        <v>169</v>
      </c>
      <c r="E116" s="226" t="s">
        <v>170</v>
      </c>
      <c r="F116" s="227" t="s">
        <v>171</v>
      </c>
      <c r="G116" s="228" t="s">
        <v>172</v>
      </c>
      <c r="H116" s="229">
        <v>55.68</v>
      </c>
      <c r="I116" s="230"/>
      <c r="J116" s="231">
        <f>ROUND(I116*H116,2)</f>
        <v>0</v>
      </c>
      <c r="K116" s="227" t="s">
        <v>129</v>
      </c>
      <c r="L116" s="232"/>
      <c r="M116" s="233" t="s">
        <v>21</v>
      </c>
      <c r="N116" s="234" t="s">
        <v>43</v>
      </c>
      <c r="O116" s="40"/>
      <c r="P116" s="207">
        <f>O116*H116</f>
        <v>0</v>
      </c>
      <c r="Q116" s="207">
        <v>1</v>
      </c>
      <c r="R116" s="207">
        <f>Q116*H116</f>
        <v>55.68</v>
      </c>
      <c r="S116" s="207">
        <v>0</v>
      </c>
      <c r="T116" s="208">
        <f>S116*H116</f>
        <v>0</v>
      </c>
      <c r="AR116" s="22" t="s">
        <v>163</v>
      </c>
      <c r="AT116" s="22" t="s">
        <v>169</v>
      </c>
      <c r="AU116" s="22" t="s">
        <v>80</v>
      </c>
      <c r="AY116" s="22" t="s">
        <v>123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2" t="s">
        <v>78</v>
      </c>
      <c r="BK116" s="209">
        <f>ROUND(I116*H116,2)</f>
        <v>0</v>
      </c>
      <c r="BL116" s="22" t="s">
        <v>130</v>
      </c>
      <c r="BM116" s="22" t="s">
        <v>173</v>
      </c>
    </row>
    <row r="117" spans="2:65" s="1" customFormat="1" ht="27">
      <c r="B117" s="39"/>
      <c r="C117" s="61"/>
      <c r="D117" s="210" t="s">
        <v>132</v>
      </c>
      <c r="E117" s="61"/>
      <c r="F117" s="211" t="s">
        <v>133</v>
      </c>
      <c r="G117" s="61"/>
      <c r="H117" s="61"/>
      <c r="I117" s="166"/>
      <c r="J117" s="61"/>
      <c r="K117" s="61"/>
      <c r="L117" s="59"/>
      <c r="M117" s="212"/>
      <c r="N117" s="40"/>
      <c r="O117" s="40"/>
      <c r="P117" s="40"/>
      <c r="Q117" s="40"/>
      <c r="R117" s="40"/>
      <c r="S117" s="40"/>
      <c r="T117" s="76"/>
      <c r="AT117" s="22" t="s">
        <v>132</v>
      </c>
      <c r="AU117" s="22" t="s">
        <v>80</v>
      </c>
    </row>
    <row r="118" spans="2:65" s="12" customFormat="1">
      <c r="B118" s="213"/>
      <c r="C118" s="214"/>
      <c r="D118" s="215" t="s">
        <v>134</v>
      </c>
      <c r="E118" s="216" t="s">
        <v>21</v>
      </c>
      <c r="F118" s="217" t="s">
        <v>174</v>
      </c>
      <c r="G118" s="214"/>
      <c r="H118" s="218">
        <v>55.68</v>
      </c>
      <c r="I118" s="219"/>
      <c r="J118" s="214"/>
      <c r="K118" s="214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134</v>
      </c>
      <c r="AU118" s="224" t="s">
        <v>80</v>
      </c>
      <c r="AV118" s="12" t="s">
        <v>80</v>
      </c>
      <c r="AW118" s="12" t="s">
        <v>35</v>
      </c>
      <c r="AX118" s="12" t="s">
        <v>78</v>
      </c>
      <c r="AY118" s="224" t="s">
        <v>123</v>
      </c>
    </row>
    <row r="119" spans="2:65" s="1" customFormat="1" ht="22.5" customHeight="1">
      <c r="B119" s="39"/>
      <c r="C119" s="225" t="s">
        <v>175</v>
      </c>
      <c r="D119" s="225" t="s">
        <v>169</v>
      </c>
      <c r="E119" s="226" t="s">
        <v>176</v>
      </c>
      <c r="F119" s="227" t="s">
        <v>177</v>
      </c>
      <c r="G119" s="228" t="s">
        <v>172</v>
      </c>
      <c r="H119" s="229">
        <v>28.8</v>
      </c>
      <c r="I119" s="230"/>
      <c r="J119" s="231">
        <f>ROUND(I119*H119,2)</f>
        <v>0</v>
      </c>
      <c r="K119" s="227" t="s">
        <v>129</v>
      </c>
      <c r="L119" s="232"/>
      <c r="M119" s="233" t="s">
        <v>21</v>
      </c>
      <c r="N119" s="234" t="s">
        <v>43</v>
      </c>
      <c r="O119" s="40"/>
      <c r="P119" s="207">
        <f>O119*H119</f>
        <v>0</v>
      </c>
      <c r="Q119" s="207">
        <v>1</v>
      </c>
      <c r="R119" s="207">
        <f>Q119*H119</f>
        <v>28.8</v>
      </c>
      <c r="S119" s="207">
        <v>0</v>
      </c>
      <c r="T119" s="208">
        <f>S119*H119</f>
        <v>0</v>
      </c>
      <c r="AR119" s="22" t="s">
        <v>163</v>
      </c>
      <c r="AT119" s="22" t="s">
        <v>169</v>
      </c>
      <c r="AU119" s="22" t="s">
        <v>80</v>
      </c>
      <c r="AY119" s="22" t="s">
        <v>123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2" t="s">
        <v>78</v>
      </c>
      <c r="BK119" s="209">
        <f>ROUND(I119*H119,2)</f>
        <v>0</v>
      </c>
      <c r="BL119" s="22" t="s">
        <v>130</v>
      </c>
      <c r="BM119" s="22" t="s">
        <v>178</v>
      </c>
    </row>
    <row r="120" spans="2:65" s="1" customFormat="1" ht="27">
      <c r="B120" s="39"/>
      <c r="C120" s="61"/>
      <c r="D120" s="210" t="s">
        <v>132</v>
      </c>
      <c r="E120" s="61"/>
      <c r="F120" s="211" t="s">
        <v>133</v>
      </c>
      <c r="G120" s="61"/>
      <c r="H120" s="61"/>
      <c r="I120" s="166"/>
      <c r="J120" s="61"/>
      <c r="K120" s="61"/>
      <c r="L120" s="59"/>
      <c r="M120" s="212"/>
      <c r="N120" s="40"/>
      <c r="O120" s="40"/>
      <c r="P120" s="40"/>
      <c r="Q120" s="40"/>
      <c r="R120" s="40"/>
      <c r="S120" s="40"/>
      <c r="T120" s="76"/>
      <c r="AT120" s="22" t="s">
        <v>132</v>
      </c>
      <c r="AU120" s="22" t="s">
        <v>80</v>
      </c>
    </row>
    <row r="121" spans="2:65" s="12" customFormat="1">
      <c r="B121" s="213"/>
      <c r="C121" s="214"/>
      <c r="D121" s="215" t="s">
        <v>134</v>
      </c>
      <c r="E121" s="216" t="s">
        <v>21</v>
      </c>
      <c r="F121" s="217" t="s">
        <v>179</v>
      </c>
      <c r="G121" s="214"/>
      <c r="H121" s="218">
        <v>28.8</v>
      </c>
      <c r="I121" s="219"/>
      <c r="J121" s="214"/>
      <c r="K121" s="214"/>
      <c r="L121" s="220"/>
      <c r="M121" s="221"/>
      <c r="N121" s="222"/>
      <c r="O121" s="222"/>
      <c r="P121" s="222"/>
      <c r="Q121" s="222"/>
      <c r="R121" s="222"/>
      <c r="S121" s="222"/>
      <c r="T121" s="223"/>
      <c r="AT121" s="224" t="s">
        <v>134</v>
      </c>
      <c r="AU121" s="224" t="s">
        <v>80</v>
      </c>
      <c r="AV121" s="12" t="s">
        <v>80</v>
      </c>
      <c r="AW121" s="12" t="s">
        <v>35</v>
      </c>
      <c r="AX121" s="12" t="s">
        <v>78</v>
      </c>
      <c r="AY121" s="224" t="s">
        <v>123</v>
      </c>
    </row>
    <row r="122" spans="2:65" s="1" customFormat="1" ht="31.5" customHeight="1">
      <c r="B122" s="39"/>
      <c r="C122" s="198" t="s">
        <v>180</v>
      </c>
      <c r="D122" s="198" t="s">
        <v>125</v>
      </c>
      <c r="E122" s="199" t="s">
        <v>181</v>
      </c>
      <c r="F122" s="200" t="s">
        <v>182</v>
      </c>
      <c r="G122" s="201" t="s">
        <v>183</v>
      </c>
      <c r="H122" s="202">
        <v>336.8</v>
      </c>
      <c r="I122" s="203"/>
      <c r="J122" s="204">
        <f>ROUND(I122*H122,2)</f>
        <v>0</v>
      </c>
      <c r="K122" s="200" t="s">
        <v>129</v>
      </c>
      <c r="L122" s="59"/>
      <c r="M122" s="205" t="s">
        <v>21</v>
      </c>
      <c r="N122" s="206" t="s">
        <v>43</v>
      </c>
      <c r="O122" s="40"/>
      <c r="P122" s="207">
        <f>O122*H122</f>
        <v>0</v>
      </c>
      <c r="Q122" s="207">
        <v>8.4999999999999995E-4</v>
      </c>
      <c r="R122" s="207">
        <f>Q122*H122</f>
        <v>0.28627999999999998</v>
      </c>
      <c r="S122" s="207">
        <v>0</v>
      </c>
      <c r="T122" s="208">
        <f>S122*H122</f>
        <v>0</v>
      </c>
      <c r="AR122" s="22" t="s">
        <v>130</v>
      </c>
      <c r="AT122" s="22" t="s">
        <v>125</v>
      </c>
      <c r="AU122" s="22" t="s">
        <v>80</v>
      </c>
      <c r="AY122" s="22" t="s">
        <v>123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2" t="s">
        <v>78</v>
      </c>
      <c r="BK122" s="209">
        <f>ROUND(I122*H122,2)</f>
        <v>0</v>
      </c>
      <c r="BL122" s="22" t="s">
        <v>130</v>
      </c>
      <c r="BM122" s="22" t="s">
        <v>184</v>
      </c>
    </row>
    <row r="123" spans="2:65" s="1" customFormat="1" ht="27">
      <c r="B123" s="39"/>
      <c r="C123" s="61"/>
      <c r="D123" s="210" t="s">
        <v>132</v>
      </c>
      <c r="E123" s="61"/>
      <c r="F123" s="211" t="s">
        <v>133</v>
      </c>
      <c r="G123" s="61"/>
      <c r="H123" s="61"/>
      <c r="I123" s="166"/>
      <c r="J123" s="61"/>
      <c r="K123" s="61"/>
      <c r="L123" s="59"/>
      <c r="M123" s="212"/>
      <c r="N123" s="40"/>
      <c r="O123" s="40"/>
      <c r="P123" s="40"/>
      <c r="Q123" s="40"/>
      <c r="R123" s="40"/>
      <c r="S123" s="40"/>
      <c r="T123" s="76"/>
      <c r="AT123" s="22" t="s">
        <v>132</v>
      </c>
      <c r="AU123" s="22" t="s">
        <v>80</v>
      </c>
    </row>
    <row r="124" spans="2:65" s="12" customFormat="1">
      <c r="B124" s="213"/>
      <c r="C124" s="214"/>
      <c r="D124" s="215" t="s">
        <v>134</v>
      </c>
      <c r="E124" s="216" t="s">
        <v>21</v>
      </c>
      <c r="F124" s="217" t="s">
        <v>185</v>
      </c>
      <c r="G124" s="214"/>
      <c r="H124" s="218">
        <v>336.8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134</v>
      </c>
      <c r="AU124" s="224" t="s">
        <v>80</v>
      </c>
      <c r="AV124" s="12" t="s">
        <v>80</v>
      </c>
      <c r="AW124" s="12" t="s">
        <v>35</v>
      </c>
      <c r="AX124" s="12" t="s">
        <v>78</v>
      </c>
      <c r="AY124" s="224" t="s">
        <v>123</v>
      </c>
    </row>
    <row r="125" spans="2:65" s="1" customFormat="1" ht="31.5" customHeight="1">
      <c r="B125" s="39"/>
      <c r="C125" s="198" t="s">
        <v>186</v>
      </c>
      <c r="D125" s="198" t="s">
        <v>125</v>
      </c>
      <c r="E125" s="199" t="s">
        <v>187</v>
      </c>
      <c r="F125" s="200" t="s">
        <v>188</v>
      </c>
      <c r="G125" s="201" t="s">
        <v>183</v>
      </c>
      <c r="H125" s="202">
        <v>336.8</v>
      </c>
      <c r="I125" s="203"/>
      <c r="J125" s="204">
        <f>ROUND(I125*H125,2)</f>
        <v>0</v>
      </c>
      <c r="K125" s="200" t="s">
        <v>129</v>
      </c>
      <c r="L125" s="59"/>
      <c r="M125" s="205" t="s">
        <v>21</v>
      </c>
      <c r="N125" s="206" t="s">
        <v>43</v>
      </c>
      <c r="O125" s="40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2" t="s">
        <v>130</v>
      </c>
      <c r="AT125" s="22" t="s">
        <v>125</v>
      </c>
      <c r="AU125" s="22" t="s">
        <v>80</v>
      </c>
      <c r="AY125" s="22" t="s">
        <v>123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2" t="s">
        <v>78</v>
      </c>
      <c r="BK125" s="209">
        <f>ROUND(I125*H125,2)</f>
        <v>0</v>
      </c>
      <c r="BL125" s="22" t="s">
        <v>130</v>
      </c>
      <c r="BM125" s="22" t="s">
        <v>189</v>
      </c>
    </row>
    <row r="126" spans="2:65" s="1" customFormat="1" ht="27">
      <c r="B126" s="39"/>
      <c r="C126" s="61"/>
      <c r="D126" s="210" t="s">
        <v>132</v>
      </c>
      <c r="E126" s="61"/>
      <c r="F126" s="211" t="s">
        <v>133</v>
      </c>
      <c r="G126" s="61"/>
      <c r="H126" s="61"/>
      <c r="I126" s="166"/>
      <c r="J126" s="61"/>
      <c r="K126" s="61"/>
      <c r="L126" s="59"/>
      <c r="M126" s="212"/>
      <c r="N126" s="40"/>
      <c r="O126" s="40"/>
      <c r="P126" s="40"/>
      <c r="Q126" s="40"/>
      <c r="R126" s="40"/>
      <c r="S126" s="40"/>
      <c r="T126" s="76"/>
      <c r="AT126" s="22" t="s">
        <v>132</v>
      </c>
      <c r="AU126" s="22" t="s">
        <v>80</v>
      </c>
    </row>
    <row r="127" spans="2:65" s="12" customFormat="1">
      <c r="B127" s="213"/>
      <c r="C127" s="214"/>
      <c r="D127" s="215" t="s">
        <v>134</v>
      </c>
      <c r="E127" s="216" t="s">
        <v>21</v>
      </c>
      <c r="F127" s="217" t="s">
        <v>185</v>
      </c>
      <c r="G127" s="214"/>
      <c r="H127" s="218">
        <v>336.8</v>
      </c>
      <c r="I127" s="219"/>
      <c r="J127" s="214"/>
      <c r="K127" s="214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134</v>
      </c>
      <c r="AU127" s="224" t="s">
        <v>80</v>
      </c>
      <c r="AV127" s="12" t="s">
        <v>80</v>
      </c>
      <c r="AW127" s="12" t="s">
        <v>35</v>
      </c>
      <c r="AX127" s="12" t="s">
        <v>78</v>
      </c>
      <c r="AY127" s="224" t="s">
        <v>123</v>
      </c>
    </row>
    <row r="128" spans="2:65" s="1" customFormat="1" ht="22.5" customHeight="1">
      <c r="B128" s="39"/>
      <c r="C128" s="198" t="s">
        <v>190</v>
      </c>
      <c r="D128" s="198" t="s">
        <v>125</v>
      </c>
      <c r="E128" s="199" t="s">
        <v>191</v>
      </c>
      <c r="F128" s="200" t="s">
        <v>192</v>
      </c>
      <c r="G128" s="201" t="s">
        <v>128</v>
      </c>
      <c r="H128" s="202">
        <v>77.959999999999994</v>
      </c>
      <c r="I128" s="203"/>
      <c r="J128" s="204">
        <f>ROUND(I128*H128,2)</f>
        <v>0</v>
      </c>
      <c r="K128" s="200" t="s">
        <v>129</v>
      </c>
      <c r="L128" s="59"/>
      <c r="M128" s="205" t="s">
        <v>21</v>
      </c>
      <c r="N128" s="206" t="s">
        <v>43</v>
      </c>
      <c r="O128" s="40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22" t="s">
        <v>130</v>
      </c>
      <c r="AT128" s="22" t="s">
        <v>125</v>
      </c>
      <c r="AU128" s="22" t="s">
        <v>80</v>
      </c>
      <c r="AY128" s="22" t="s">
        <v>123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2" t="s">
        <v>78</v>
      </c>
      <c r="BK128" s="209">
        <f>ROUND(I128*H128,2)</f>
        <v>0</v>
      </c>
      <c r="BL128" s="22" t="s">
        <v>130</v>
      </c>
      <c r="BM128" s="22" t="s">
        <v>193</v>
      </c>
    </row>
    <row r="129" spans="2:65" s="1" customFormat="1" ht="27">
      <c r="B129" s="39"/>
      <c r="C129" s="61"/>
      <c r="D129" s="210" t="s">
        <v>132</v>
      </c>
      <c r="E129" s="61"/>
      <c r="F129" s="211" t="s">
        <v>148</v>
      </c>
      <c r="G129" s="61"/>
      <c r="H129" s="61"/>
      <c r="I129" s="166"/>
      <c r="J129" s="61"/>
      <c r="K129" s="61"/>
      <c r="L129" s="59"/>
      <c r="M129" s="212"/>
      <c r="N129" s="40"/>
      <c r="O129" s="40"/>
      <c r="P129" s="40"/>
      <c r="Q129" s="40"/>
      <c r="R129" s="40"/>
      <c r="S129" s="40"/>
      <c r="T129" s="76"/>
      <c r="AT129" s="22" t="s">
        <v>132</v>
      </c>
      <c r="AU129" s="22" t="s">
        <v>80</v>
      </c>
    </row>
    <row r="130" spans="2:65" s="12" customFormat="1">
      <c r="B130" s="213"/>
      <c r="C130" s="214"/>
      <c r="D130" s="215" t="s">
        <v>134</v>
      </c>
      <c r="E130" s="216" t="s">
        <v>21</v>
      </c>
      <c r="F130" s="217" t="s">
        <v>194</v>
      </c>
      <c r="G130" s="214"/>
      <c r="H130" s="218">
        <v>77.959999999999994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134</v>
      </c>
      <c r="AU130" s="224" t="s">
        <v>80</v>
      </c>
      <c r="AV130" s="12" t="s">
        <v>80</v>
      </c>
      <c r="AW130" s="12" t="s">
        <v>35</v>
      </c>
      <c r="AX130" s="12" t="s">
        <v>78</v>
      </c>
      <c r="AY130" s="224" t="s">
        <v>123</v>
      </c>
    </row>
    <row r="131" spans="2:65" s="1" customFormat="1" ht="22.5" customHeight="1">
      <c r="B131" s="39"/>
      <c r="C131" s="198" t="s">
        <v>195</v>
      </c>
      <c r="D131" s="198" t="s">
        <v>125</v>
      </c>
      <c r="E131" s="199" t="s">
        <v>196</v>
      </c>
      <c r="F131" s="200" t="s">
        <v>197</v>
      </c>
      <c r="G131" s="201" t="s">
        <v>172</v>
      </c>
      <c r="H131" s="202">
        <v>124.736</v>
      </c>
      <c r="I131" s="203"/>
      <c r="J131" s="204">
        <f>ROUND(I131*H131,2)</f>
        <v>0</v>
      </c>
      <c r="K131" s="200" t="s">
        <v>129</v>
      </c>
      <c r="L131" s="59"/>
      <c r="M131" s="205" t="s">
        <v>21</v>
      </c>
      <c r="N131" s="206" t="s">
        <v>43</v>
      </c>
      <c r="O131" s="40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2" t="s">
        <v>130</v>
      </c>
      <c r="AT131" s="22" t="s">
        <v>125</v>
      </c>
      <c r="AU131" s="22" t="s">
        <v>80</v>
      </c>
      <c r="AY131" s="22" t="s">
        <v>123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2" t="s">
        <v>78</v>
      </c>
      <c r="BK131" s="209">
        <f>ROUND(I131*H131,2)</f>
        <v>0</v>
      </c>
      <c r="BL131" s="22" t="s">
        <v>130</v>
      </c>
      <c r="BM131" s="22" t="s">
        <v>198</v>
      </c>
    </row>
    <row r="132" spans="2:65" s="1" customFormat="1" ht="27">
      <c r="B132" s="39"/>
      <c r="C132" s="61"/>
      <c r="D132" s="210" t="s">
        <v>132</v>
      </c>
      <c r="E132" s="61"/>
      <c r="F132" s="211" t="s">
        <v>148</v>
      </c>
      <c r="G132" s="61"/>
      <c r="H132" s="61"/>
      <c r="I132" s="166"/>
      <c r="J132" s="61"/>
      <c r="K132" s="61"/>
      <c r="L132" s="59"/>
      <c r="M132" s="212"/>
      <c r="N132" s="40"/>
      <c r="O132" s="40"/>
      <c r="P132" s="40"/>
      <c r="Q132" s="40"/>
      <c r="R132" s="40"/>
      <c r="S132" s="40"/>
      <c r="T132" s="76"/>
      <c r="AT132" s="22" t="s">
        <v>132</v>
      </c>
      <c r="AU132" s="22" t="s">
        <v>80</v>
      </c>
    </row>
    <row r="133" spans="2:65" s="12" customFormat="1">
      <c r="B133" s="213"/>
      <c r="C133" s="214"/>
      <c r="D133" s="210" t="s">
        <v>134</v>
      </c>
      <c r="E133" s="235" t="s">
        <v>21</v>
      </c>
      <c r="F133" s="236" t="s">
        <v>199</v>
      </c>
      <c r="G133" s="214"/>
      <c r="H133" s="237">
        <v>124.736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134</v>
      </c>
      <c r="AU133" s="224" t="s">
        <v>80</v>
      </c>
      <c r="AV133" s="12" t="s">
        <v>80</v>
      </c>
      <c r="AW133" s="12" t="s">
        <v>35</v>
      </c>
      <c r="AX133" s="12" t="s">
        <v>78</v>
      </c>
      <c r="AY133" s="224" t="s">
        <v>123</v>
      </c>
    </row>
    <row r="134" spans="2:65" s="11" customFormat="1" ht="29.85" customHeight="1">
      <c r="B134" s="181"/>
      <c r="C134" s="182"/>
      <c r="D134" s="195" t="s">
        <v>71</v>
      </c>
      <c r="E134" s="196" t="s">
        <v>130</v>
      </c>
      <c r="F134" s="196" t="s">
        <v>200</v>
      </c>
      <c r="G134" s="182"/>
      <c r="H134" s="182"/>
      <c r="I134" s="185"/>
      <c r="J134" s="197">
        <f>BK134</f>
        <v>0</v>
      </c>
      <c r="K134" s="182"/>
      <c r="L134" s="187"/>
      <c r="M134" s="188"/>
      <c r="N134" s="189"/>
      <c r="O134" s="189"/>
      <c r="P134" s="190">
        <f>SUM(P135:P137)</f>
        <v>0</v>
      </c>
      <c r="Q134" s="189"/>
      <c r="R134" s="190">
        <f>SUM(R135:R137)</f>
        <v>0</v>
      </c>
      <c r="S134" s="189"/>
      <c r="T134" s="191">
        <f>SUM(T135:T137)</f>
        <v>0</v>
      </c>
      <c r="AR134" s="192" t="s">
        <v>78</v>
      </c>
      <c r="AT134" s="193" t="s">
        <v>71</v>
      </c>
      <c r="AU134" s="193" t="s">
        <v>78</v>
      </c>
      <c r="AY134" s="192" t="s">
        <v>123</v>
      </c>
      <c r="BK134" s="194">
        <f>SUM(BK135:BK137)</f>
        <v>0</v>
      </c>
    </row>
    <row r="135" spans="2:65" s="1" customFormat="1" ht="31.5" customHeight="1">
      <c r="B135" s="39"/>
      <c r="C135" s="198" t="s">
        <v>10</v>
      </c>
      <c r="D135" s="198" t="s">
        <v>125</v>
      </c>
      <c r="E135" s="199" t="s">
        <v>201</v>
      </c>
      <c r="F135" s="200" t="s">
        <v>202</v>
      </c>
      <c r="G135" s="201" t="s">
        <v>128</v>
      </c>
      <c r="H135" s="202">
        <v>6.96</v>
      </c>
      <c r="I135" s="203"/>
      <c r="J135" s="204">
        <f>ROUND(I135*H135,2)</f>
        <v>0</v>
      </c>
      <c r="K135" s="200" t="s">
        <v>129</v>
      </c>
      <c r="L135" s="59"/>
      <c r="M135" s="205" t="s">
        <v>21</v>
      </c>
      <c r="N135" s="206" t="s">
        <v>43</v>
      </c>
      <c r="O135" s="40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AR135" s="22" t="s">
        <v>130</v>
      </c>
      <c r="AT135" s="22" t="s">
        <v>125</v>
      </c>
      <c r="AU135" s="22" t="s">
        <v>80</v>
      </c>
      <c r="AY135" s="22" t="s">
        <v>123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2" t="s">
        <v>78</v>
      </c>
      <c r="BK135" s="209">
        <f>ROUND(I135*H135,2)</f>
        <v>0</v>
      </c>
      <c r="BL135" s="22" t="s">
        <v>130</v>
      </c>
      <c r="BM135" s="22" t="s">
        <v>203</v>
      </c>
    </row>
    <row r="136" spans="2:65" s="1" customFormat="1" ht="27">
      <c r="B136" s="39"/>
      <c r="C136" s="61"/>
      <c r="D136" s="210" t="s">
        <v>132</v>
      </c>
      <c r="E136" s="61"/>
      <c r="F136" s="211" t="s">
        <v>133</v>
      </c>
      <c r="G136" s="61"/>
      <c r="H136" s="61"/>
      <c r="I136" s="166"/>
      <c r="J136" s="61"/>
      <c r="K136" s="61"/>
      <c r="L136" s="59"/>
      <c r="M136" s="212"/>
      <c r="N136" s="40"/>
      <c r="O136" s="40"/>
      <c r="P136" s="40"/>
      <c r="Q136" s="40"/>
      <c r="R136" s="40"/>
      <c r="S136" s="40"/>
      <c r="T136" s="76"/>
      <c r="AT136" s="22" t="s">
        <v>132</v>
      </c>
      <c r="AU136" s="22" t="s">
        <v>80</v>
      </c>
    </row>
    <row r="137" spans="2:65" s="12" customFormat="1">
      <c r="B137" s="213"/>
      <c r="C137" s="214"/>
      <c r="D137" s="210" t="s">
        <v>134</v>
      </c>
      <c r="E137" s="235" t="s">
        <v>21</v>
      </c>
      <c r="F137" s="236" t="s">
        <v>204</v>
      </c>
      <c r="G137" s="214"/>
      <c r="H137" s="237">
        <v>6.96</v>
      </c>
      <c r="I137" s="219"/>
      <c r="J137" s="214"/>
      <c r="K137" s="214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134</v>
      </c>
      <c r="AU137" s="224" t="s">
        <v>80</v>
      </c>
      <c r="AV137" s="12" t="s">
        <v>80</v>
      </c>
      <c r="AW137" s="12" t="s">
        <v>35</v>
      </c>
      <c r="AX137" s="12" t="s">
        <v>78</v>
      </c>
      <c r="AY137" s="224" t="s">
        <v>123</v>
      </c>
    </row>
    <row r="138" spans="2:65" s="11" customFormat="1" ht="29.85" customHeight="1">
      <c r="B138" s="181"/>
      <c r="C138" s="182"/>
      <c r="D138" s="195" t="s">
        <v>71</v>
      </c>
      <c r="E138" s="196" t="s">
        <v>163</v>
      </c>
      <c r="F138" s="196" t="s">
        <v>205</v>
      </c>
      <c r="G138" s="182"/>
      <c r="H138" s="182"/>
      <c r="I138" s="185"/>
      <c r="J138" s="197">
        <f>BK138</f>
        <v>0</v>
      </c>
      <c r="K138" s="182"/>
      <c r="L138" s="187"/>
      <c r="M138" s="188"/>
      <c r="N138" s="189"/>
      <c r="O138" s="189"/>
      <c r="P138" s="190">
        <f>SUM(P139:P195)</f>
        <v>0</v>
      </c>
      <c r="Q138" s="189"/>
      <c r="R138" s="190">
        <f>SUM(R139:R195)</f>
        <v>6.0699500000000004</v>
      </c>
      <c r="S138" s="189"/>
      <c r="T138" s="191">
        <f>SUM(T139:T195)</f>
        <v>0</v>
      </c>
      <c r="AR138" s="192" t="s">
        <v>78</v>
      </c>
      <c r="AT138" s="193" t="s">
        <v>71</v>
      </c>
      <c r="AU138" s="193" t="s">
        <v>78</v>
      </c>
      <c r="AY138" s="192" t="s">
        <v>123</v>
      </c>
      <c r="BK138" s="194">
        <f>SUM(BK139:BK195)</f>
        <v>0</v>
      </c>
    </row>
    <row r="139" spans="2:65" s="1" customFormat="1" ht="31.5" customHeight="1">
      <c r="B139" s="39"/>
      <c r="C139" s="198" t="s">
        <v>206</v>
      </c>
      <c r="D139" s="198" t="s">
        <v>125</v>
      </c>
      <c r="E139" s="199" t="s">
        <v>207</v>
      </c>
      <c r="F139" s="200" t="s">
        <v>208</v>
      </c>
      <c r="G139" s="201" t="s">
        <v>209</v>
      </c>
      <c r="H139" s="202">
        <v>58</v>
      </c>
      <c r="I139" s="203"/>
      <c r="J139" s="204">
        <f>ROUND(I139*H139,2)</f>
        <v>0</v>
      </c>
      <c r="K139" s="200" t="s">
        <v>129</v>
      </c>
      <c r="L139" s="59"/>
      <c r="M139" s="205" t="s">
        <v>21</v>
      </c>
      <c r="N139" s="206" t="s">
        <v>43</v>
      </c>
      <c r="O139" s="40"/>
      <c r="P139" s="207">
        <f>O139*H139</f>
        <v>0</v>
      </c>
      <c r="Q139" s="207">
        <v>1.0000000000000001E-5</v>
      </c>
      <c r="R139" s="207">
        <f>Q139*H139</f>
        <v>5.8E-4</v>
      </c>
      <c r="S139" s="207">
        <v>0</v>
      </c>
      <c r="T139" s="208">
        <f>S139*H139</f>
        <v>0</v>
      </c>
      <c r="AR139" s="22" t="s">
        <v>130</v>
      </c>
      <c r="AT139" s="22" t="s">
        <v>125</v>
      </c>
      <c r="AU139" s="22" t="s">
        <v>80</v>
      </c>
      <c r="AY139" s="22" t="s">
        <v>123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2" t="s">
        <v>78</v>
      </c>
      <c r="BK139" s="209">
        <f>ROUND(I139*H139,2)</f>
        <v>0</v>
      </c>
      <c r="BL139" s="22" t="s">
        <v>130</v>
      </c>
      <c r="BM139" s="22" t="s">
        <v>210</v>
      </c>
    </row>
    <row r="140" spans="2:65" s="1" customFormat="1" ht="27">
      <c r="B140" s="39"/>
      <c r="C140" s="61"/>
      <c r="D140" s="210" t="s">
        <v>132</v>
      </c>
      <c r="E140" s="61"/>
      <c r="F140" s="211" t="s">
        <v>133</v>
      </c>
      <c r="G140" s="61"/>
      <c r="H140" s="61"/>
      <c r="I140" s="166"/>
      <c r="J140" s="61"/>
      <c r="K140" s="61"/>
      <c r="L140" s="59"/>
      <c r="M140" s="212"/>
      <c r="N140" s="40"/>
      <c r="O140" s="40"/>
      <c r="P140" s="40"/>
      <c r="Q140" s="40"/>
      <c r="R140" s="40"/>
      <c r="S140" s="40"/>
      <c r="T140" s="76"/>
      <c r="AT140" s="22" t="s">
        <v>132</v>
      </c>
      <c r="AU140" s="22" t="s">
        <v>80</v>
      </c>
    </row>
    <row r="141" spans="2:65" s="12" customFormat="1">
      <c r="B141" s="213"/>
      <c r="C141" s="214"/>
      <c r="D141" s="215" t="s">
        <v>134</v>
      </c>
      <c r="E141" s="216" t="s">
        <v>21</v>
      </c>
      <c r="F141" s="217" t="s">
        <v>211</v>
      </c>
      <c r="G141" s="214"/>
      <c r="H141" s="218">
        <v>58</v>
      </c>
      <c r="I141" s="219"/>
      <c r="J141" s="214"/>
      <c r="K141" s="214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134</v>
      </c>
      <c r="AU141" s="224" t="s">
        <v>80</v>
      </c>
      <c r="AV141" s="12" t="s">
        <v>80</v>
      </c>
      <c r="AW141" s="12" t="s">
        <v>35</v>
      </c>
      <c r="AX141" s="12" t="s">
        <v>78</v>
      </c>
      <c r="AY141" s="224" t="s">
        <v>123</v>
      </c>
    </row>
    <row r="142" spans="2:65" s="1" customFormat="1" ht="22.5" customHeight="1">
      <c r="B142" s="39"/>
      <c r="C142" s="225" t="s">
        <v>212</v>
      </c>
      <c r="D142" s="225" t="s">
        <v>169</v>
      </c>
      <c r="E142" s="226" t="s">
        <v>213</v>
      </c>
      <c r="F142" s="227" t="s">
        <v>214</v>
      </c>
      <c r="G142" s="228" t="s">
        <v>215</v>
      </c>
      <c r="H142" s="229">
        <v>19</v>
      </c>
      <c r="I142" s="230"/>
      <c r="J142" s="231">
        <f>ROUND(I142*H142,2)</f>
        <v>0</v>
      </c>
      <c r="K142" s="227" t="s">
        <v>129</v>
      </c>
      <c r="L142" s="232"/>
      <c r="M142" s="233" t="s">
        <v>21</v>
      </c>
      <c r="N142" s="234" t="s">
        <v>43</v>
      </c>
      <c r="O142" s="40"/>
      <c r="P142" s="207">
        <f>O142*H142</f>
        <v>0</v>
      </c>
      <c r="Q142" s="207">
        <v>3.7799999999999999E-3</v>
      </c>
      <c r="R142" s="207">
        <f>Q142*H142</f>
        <v>7.1819999999999995E-2</v>
      </c>
      <c r="S142" s="207">
        <v>0</v>
      </c>
      <c r="T142" s="208">
        <f>S142*H142</f>
        <v>0</v>
      </c>
      <c r="AR142" s="22" t="s">
        <v>163</v>
      </c>
      <c r="AT142" s="22" t="s">
        <v>169</v>
      </c>
      <c r="AU142" s="22" t="s">
        <v>80</v>
      </c>
      <c r="AY142" s="22" t="s">
        <v>123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2" t="s">
        <v>78</v>
      </c>
      <c r="BK142" s="209">
        <f>ROUND(I142*H142,2)</f>
        <v>0</v>
      </c>
      <c r="BL142" s="22" t="s">
        <v>130</v>
      </c>
      <c r="BM142" s="22" t="s">
        <v>216</v>
      </c>
    </row>
    <row r="143" spans="2:65" s="1" customFormat="1" ht="27">
      <c r="B143" s="39"/>
      <c r="C143" s="61"/>
      <c r="D143" s="210" t="s">
        <v>132</v>
      </c>
      <c r="E143" s="61"/>
      <c r="F143" s="211" t="s">
        <v>133</v>
      </c>
      <c r="G143" s="61"/>
      <c r="H143" s="61"/>
      <c r="I143" s="166"/>
      <c r="J143" s="61"/>
      <c r="K143" s="61"/>
      <c r="L143" s="59"/>
      <c r="M143" s="212"/>
      <c r="N143" s="40"/>
      <c r="O143" s="40"/>
      <c r="P143" s="40"/>
      <c r="Q143" s="40"/>
      <c r="R143" s="40"/>
      <c r="S143" s="40"/>
      <c r="T143" s="76"/>
      <c r="AT143" s="22" t="s">
        <v>132</v>
      </c>
      <c r="AU143" s="22" t="s">
        <v>80</v>
      </c>
    </row>
    <row r="144" spans="2:65" s="12" customFormat="1">
      <c r="B144" s="213"/>
      <c r="C144" s="214"/>
      <c r="D144" s="215" t="s">
        <v>134</v>
      </c>
      <c r="E144" s="216" t="s">
        <v>21</v>
      </c>
      <c r="F144" s="217" t="s">
        <v>217</v>
      </c>
      <c r="G144" s="214"/>
      <c r="H144" s="218">
        <v>19</v>
      </c>
      <c r="I144" s="219"/>
      <c r="J144" s="214"/>
      <c r="K144" s="214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134</v>
      </c>
      <c r="AU144" s="224" t="s">
        <v>80</v>
      </c>
      <c r="AV144" s="12" t="s">
        <v>80</v>
      </c>
      <c r="AW144" s="12" t="s">
        <v>35</v>
      </c>
      <c r="AX144" s="12" t="s">
        <v>78</v>
      </c>
      <c r="AY144" s="224" t="s">
        <v>123</v>
      </c>
    </row>
    <row r="145" spans="2:65" s="1" customFormat="1" ht="22.5" customHeight="1">
      <c r="B145" s="39"/>
      <c r="C145" s="225" t="s">
        <v>218</v>
      </c>
      <c r="D145" s="225" t="s">
        <v>169</v>
      </c>
      <c r="E145" s="226" t="s">
        <v>219</v>
      </c>
      <c r="F145" s="227" t="s">
        <v>220</v>
      </c>
      <c r="G145" s="228" t="s">
        <v>215</v>
      </c>
      <c r="H145" s="229">
        <v>1</v>
      </c>
      <c r="I145" s="230"/>
      <c r="J145" s="231">
        <f>ROUND(I145*H145,2)</f>
        <v>0</v>
      </c>
      <c r="K145" s="227" t="s">
        <v>129</v>
      </c>
      <c r="L145" s="232"/>
      <c r="M145" s="233" t="s">
        <v>21</v>
      </c>
      <c r="N145" s="234" t="s">
        <v>43</v>
      </c>
      <c r="O145" s="40"/>
      <c r="P145" s="207">
        <f>O145*H145</f>
        <v>0</v>
      </c>
      <c r="Q145" s="207">
        <v>4.2599999999999999E-3</v>
      </c>
      <c r="R145" s="207">
        <f>Q145*H145</f>
        <v>4.2599999999999999E-3</v>
      </c>
      <c r="S145" s="207">
        <v>0</v>
      </c>
      <c r="T145" s="208">
        <f>S145*H145</f>
        <v>0</v>
      </c>
      <c r="AR145" s="22" t="s">
        <v>163</v>
      </c>
      <c r="AT145" s="22" t="s">
        <v>169</v>
      </c>
      <c r="AU145" s="22" t="s">
        <v>80</v>
      </c>
      <c r="AY145" s="22" t="s">
        <v>123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2" t="s">
        <v>78</v>
      </c>
      <c r="BK145" s="209">
        <f>ROUND(I145*H145,2)</f>
        <v>0</v>
      </c>
      <c r="BL145" s="22" t="s">
        <v>130</v>
      </c>
      <c r="BM145" s="22" t="s">
        <v>221</v>
      </c>
    </row>
    <row r="146" spans="2:65" s="1" customFormat="1" ht="27">
      <c r="B146" s="39"/>
      <c r="C146" s="61"/>
      <c r="D146" s="210" t="s">
        <v>132</v>
      </c>
      <c r="E146" s="61"/>
      <c r="F146" s="211" t="s">
        <v>133</v>
      </c>
      <c r="G146" s="61"/>
      <c r="H146" s="61"/>
      <c r="I146" s="166"/>
      <c r="J146" s="61"/>
      <c r="K146" s="61"/>
      <c r="L146" s="59"/>
      <c r="M146" s="212"/>
      <c r="N146" s="40"/>
      <c r="O146" s="40"/>
      <c r="P146" s="40"/>
      <c r="Q146" s="40"/>
      <c r="R146" s="40"/>
      <c r="S146" s="40"/>
      <c r="T146" s="76"/>
      <c r="AT146" s="22" t="s">
        <v>132</v>
      </c>
      <c r="AU146" s="22" t="s">
        <v>80</v>
      </c>
    </row>
    <row r="147" spans="2:65" s="12" customFormat="1">
      <c r="B147" s="213"/>
      <c r="C147" s="214"/>
      <c r="D147" s="215" t="s">
        <v>134</v>
      </c>
      <c r="E147" s="216" t="s">
        <v>21</v>
      </c>
      <c r="F147" s="217" t="s">
        <v>78</v>
      </c>
      <c r="G147" s="214"/>
      <c r="H147" s="218">
        <v>1</v>
      </c>
      <c r="I147" s="219"/>
      <c r="J147" s="214"/>
      <c r="K147" s="214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134</v>
      </c>
      <c r="AU147" s="224" t="s">
        <v>80</v>
      </c>
      <c r="AV147" s="12" t="s">
        <v>80</v>
      </c>
      <c r="AW147" s="12" t="s">
        <v>35</v>
      </c>
      <c r="AX147" s="12" t="s">
        <v>78</v>
      </c>
      <c r="AY147" s="224" t="s">
        <v>123</v>
      </c>
    </row>
    <row r="148" spans="2:65" s="1" customFormat="1" ht="22.5" customHeight="1">
      <c r="B148" s="39"/>
      <c r="C148" s="198" t="s">
        <v>217</v>
      </c>
      <c r="D148" s="198" t="s">
        <v>125</v>
      </c>
      <c r="E148" s="199" t="s">
        <v>222</v>
      </c>
      <c r="F148" s="200" t="s">
        <v>223</v>
      </c>
      <c r="G148" s="201" t="s">
        <v>209</v>
      </c>
      <c r="H148" s="202">
        <v>58</v>
      </c>
      <c r="I148" s="203"/>
      <c r="J148" s="204">
        <f>ROUND(I148*H148,2)</f>
        <v>0</v>
      </c>
      <c r="K148" s="200" t="s">
        <v>129</v>
      </c>
      <c r="L148" s="59"/>
      <c r="M148" s="205" t="s">
        <v>21</v>
      </c>
      <c r="N148" s="206" t="s">
        <v>43</v>
      </c>
      <c r="O148" s="40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22" t="s">
        <v>130</v>
      </c>
      <c r="AT148" s="22" t="s">
        <v>125</v>
      </c>
      <c r="AU148" s="22" t="s">
        <v>80</v>
      </c>
      <c r="AY148" s="22" t="s">
        <v>123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2" t="s">
        <v>78</v>
      </c>
      <c r="BK148" s="209">
        <f>ROUND(I148*H148,2)</f>
        <v>0</v>
      </c>
      <c r="BL148" s="22" t="s">
        <v>130</v>
      </c>
      <c r="BM148" s="22" t="s">
        <v>224</v>
      </c>
    </row>
    <row r="149" spans="2:65" s="1" customFormat="1" ht="27">
      <c r="B149" s="39"/>
      <c r="C149" s="61"/>
      <c r="D149" s="210" t="s">
        <v>132</v>
      </c>
      <c r="E149" s="61"/>
      <c r="F149" s="211" t="s">
        <v>133</v>
      </c>
      <c r="G149" s="61"/>
      <c r="H149" s="61"/>
      <c r="I149" s="166"/>
      <c r="J149" s="61"/>
      <c r="K149" s="61"/>
      <c r="L149" s="59"/>
      <c r="M149" s="212"/>
      <c r="N149" s="40"/>
      <c r="O149" s="40"/>
      <c r="P149" s="40"/>
      <c r="Q149" s="40"/>
      <c r="R149" s="40"/>
      <c r="S149" s="40"/>
      <c r="T149" s="76"/>
      <c r="AT149" s="22" t="s">
        <v>132</v>
      </c>
      <c r="AU149" s="22" t="s">
        <v>80</v>
      </c>
    </row>
    <row r="150" spans="2:65" s="12" customFormat="1">
      <c r="B150" s="213"/>
      <c r="C150" s="214"/>
      <c r="D150" s="215" t="s">
        <v>134</v>
      </c>
      <c r="E150" s="216" t="s">
        <v>21</v>
      </c>
      <c r="F150" s="217" t="s">
        <v>211</v>
      </c>
      <c r="G150" s="214"/>
      <c r="H150" s="218">
        <v>58</v>
      </c>
      <c r="I150" s="219"/>
      <c r="J150" s="214"/>
      <c r="K150" s="214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134</v>
      </c>
      <c r="AU150" s="224" t="s">
        <v>80</v>
      </c>
      <c r="AV150" s="12" t="s">
        <v>80</v>
      </c>
      <c r="AW150" s="12" t="s">
        <v>35</v>
      </c>
      <c r="AX150" s="12" t="s">
        <v>78</v>
      </c>
      <c r="AY150" s="224" t="s">
        <v>123</v>
      </c>
    </row>
    <row r="151" spans="2:65" s="1" customFormat="1" ht="22.5" customHeight="1">
      <c r="B151" s="39"/>
      <c r="C151" s="198" t="s">
        <v>225</v>
      </c>
      <c r="D151" s="198" t="s">
        <v>125</v>
      </c>
      <c r="E151" s="199" t="s">
        <v>226</v>
      </c>
      <c r="F151" s="200" t="s">
        <v>227</v>
      </c>
      <c r="G151" s="201" t="s">
        <v>215</v>
      </c>
      <c r="H151" s="202">
        <v>5</v>
      </c>
      <c r="I151" s="203"/>
      <c r="J151" s="204">
        <f>ROUND(I151*H151,2)</f>
        <v>0</v>
      </c>
      <c r="K151" s="200" t="s">
        <v>129</v>
      </c>
      <c r="L151" s="59"/>
      <c r="M151" s="205" t="s">
        <v>21</v>
      </c>
      <c r="N151" s="206" t="s">
        <v>43</v>
      </c>
      <c r="O151" s="40"/>
      <c r="P151" s="207">
        <f>O151*H151</f>
        <v>0</v>
      </c>
      <c r="Q151" s="207">
        <v>0.46009</v>
      </c>
      <c r="R151" s="207">
        <f>Q151*H151</f>
        <v>2.3004500000000001</v>
      </c>
      <c r="S151" s="207">
        <v>0</v>
      </c>
      <c r="T151" s="208">
        <f>S151*H151</f>
        <v>0</v>
      </c>
      <c r="AR151" s="22" t="s">
        <v>130</v>
      </c>
      <c r="AT151" s="22" t="s">
        <v>125</v>
      </c>
      <c r="AU151" s="22" t="s">
        <v>80</v>
      </c>
      <c r="AY151" s="22" t="s">
        <v>123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2" t="s">
        <v>78</v>
      </c>
      <c r="BK151" s="209">
        <f>ROUND(I151*H151,2)</f>
        <v>0</v>
      </c>
      <c r="BL151" s="22" t="s">
        <v>130</v>
      </c>
      <c r="BM151" s="22" t="s">
        <v>228</v>
      </c>
    </row>
    <row r="152" spans="2:65" s="1" customFormat="1" ht="27">
      <c r="B152" s="39"/>
      <c r="C152" s="61"/>
      <c r="D152" s="210" t="s">
        <v>132</v>
      </c>
      <c r="E152" s="61"/>
      <c r="F152" s="211" t="s">
        <v>133</v>
      </c>
      <c r="G152" s="61"/>
      <c r="H152" s="61"/>
      <c r="I152" s="166"/>
      <c r="J152" s="61"/>
      <c r="K152" s="61"/>
      <c r="L152" s="59"/>
      <c r="M152" s="212"/>
      <c r="N152" s="40"/>
      <c r="O152" s="40"/>
      <c r="P152" s="40"/>
      <c r="Q152" s="40"/>
      <c r="R152" s="40"/>
      <c r="S152" s="40"/>
      <c r="T152" s="76"/>
      <c r="AT152" s="22" t="s">
        <v>132</v>
      </c>
      <c r="AU152" s="22" t="s">
        <v>80</v>
      </c>
    </row>
    <row r="153" spans="2:65" s="12" customFormat="1">
      <c r="B153" s="213"/>
      <c r="C153" s="214"/>
      <c r="D153" s="215" t="s">
        <v>134</v>
      </c>
      <c r="E153" s="216" t="s">
        <v>21</v>
      </c>
      <c r="F153" s="217" t="s">
        <v>229</v>
      </c>
      <c r="G153" s="214"/>
      <c r="H153" s="218">
        <v>5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134</v>
      </c>
      <c r="AU153" s="224" t="s">
        <v>80</v>
      </c>
      <c r="AV153" s="12" t="s">
        <v>80</v>
      </c>
      <c r="AW153" s="12" t="s">
        <v>35</v>
      </c>
      <c r="AX153" s="12" t="s">
        <v>78</v>
      </c>
      <c r="AY153" s="224" t="s">
        <v>123</v>
      </c>
    </row>
    <row r="154" spans="2:65" s="1" customFormat="1" ht="22.5" customHeight="1">
      <c r="B154" s="39"/>
      <c r="C154" s="225" t="s">
        <v>9</v>
      </c>
      <c r="D154" s="225" t="s">
        <v>169</v>
      </c>
      <c r="E154" s="226" t="s">
        <v>230</v>
      </c>
      <c r="F154" s="227" t="s">
        <v>231</v>
      </c>
      <c r="G154" s="228" t="s">
        <v>215</v>
      </c>
      <c r="H154" s="229">
        <v>2</v>
      </c>
      <c r="I154" s="230"/>
      <c r="J154" s="231">
        <f>ROUND(I154*H154,2)</f>
        <v>0</v>
      </c>
      <c r="K154" s="227" t="s">
        <v>129</v>
      </c>
      <c r="L154" s="232"/>
      <c r="M154" s="233" t="s">
        <v>21</v>
      </c>
      <c r="N154" s="234" t="s">
        <v>43</v>
      </c>
      <c r="O154" s="40"/>
      <c r="P154" s="207">
        <f>O154*H154</f>
        <v>0</v>
      </c>
      <c r="Q154" s="207">
        <v>2.1999999999999999E-2</v>
      </c>
      <c r="R154" s="207">
        <f>Q154*H154</f>
        <v>4.3999999999999997E-2</v>
      </c>
      <c r="S154" s="207">
        <v>0</v>
      </c>
      <c r="T154" s="208">
        <f>S154*H154</f>
        <v>0</v>
      </c>
      <c r="AR154" s="22" t="s">
        <v>163</v>
      </c>
      <c r="AT154" s="22" t="s">
        <v>169</v>
      </c>
      <c r="AU154" s="22" t="s">
        <v>80</v>
      </c>
      <c r="AY154" s="22" t="s">
        <v>123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2" t="s">
        <v>78</v>
      </c>
      <c r="BK154" s="209">
        <f>ROUND(I154*H154,2)</f>
        <v>0</v>
      </c>
      <c r="BL154" s="22" t="s">
        <v>130</v>
      </c>
      <c r="BM154" s="22" t="s">
        <v>232</v>
      </c>
    </row>
    <row r="155" spans="2:65" s="1" customFormat="1" ht="27">
      <c r="B155" s="39"/>
      <c r="C155" s="61"/>
      <c r="D155" s="210" t="s">
        <v>132</v>
      </c>
      <c r="E155" s="61"/>
      <c r="F155" s="211" t="s">
        <v>133</v>
      </c>
      <c r="G155" s="61"/>
      <c r="H155" s="61"/>
      <c r="I155" s="166"/>
      <c r="J155" s="61"/>
      <c r="K155" s="61"/>
      <c r="L155" s="59"/>
      <c r="M155" s="212"/>
      <c r="N155" s="40"/>
      <c r="O155" s="40"/>
      <c r="P155" s="40"/>
      <c r="Q155" s="40"/>
      <c r="R155" s="40"/>
      <c r="S155" s="40"/>
      <c r="T155" s="76"/>
      <c r="AT155" s="22" t="s">
        <v>132</v>
      </c>
      <c r="AU155" s="22" t="s">
        <v>80</v>
      </c>
    </row>
    <row r="156" spans="2:65" s="12" customFormat="1">
      <c r="B156" s="213"/>
      <c r="C156" s="214"/>
      <c r="D156" s="215" t="s">
        <v>134</v>
      </c>
      <c r="E156" s="216" t="s">
        <v>21</v>
      </c>
      <c r="F156" s="217" t="s">
        <v>80</v>
      </c>
      <c r="G156" s="214"/>
      <c r="H156" s="218">
        <v>2</v>
      </c>
      <c r="I156" s="219"/>
      <c r="J156" s="214"/>
      <c r="K156" s="214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134</v>
      </c>
      <c r="AU156" s="224" t="s">
        <v>80</v>
      </c>
      <c r="AV156" s="12" t="s">
        <v>80</v>
      </c>
      <c r="AW156" s="12" t="s">
        <v>35</v>
      </c>
      <c r="AX156" s="12" t="s">
        <v>78</v>
      </c>
      <c r="AY156" s="224" t="s">
        <v>123</v>
      </c>
    </row>
    <row r="157" spans="2:65" s="1" customFormat="1" ht="22.5" customHeight="1">
      <c r="B157" s="39"/>
      <c r="C157" s="225" t="s">
        <v>233</v>
      </c>
      <c r="D157" s="225" t="s">
        <v>169</v>
      </c>
      <c r="E157" s="226" t="s">
        <v>234</v>
      </c>
      <c r="F157" s="227" t="s">
        <v>235</v>
      </c>
      <c r="G157" s="228" t="s">
        <v>215</v>
      </c>
      <c r="H157" s="229">
        <v>2</v>
      </c>
      <c r="I157" s="230"/>
      <c r="J157" s="231">
        <f>ROUND(I157*H157,2)</f>
        <v>0</v>
      </c>
      <c r="K157" s="227" t="s">
        <v>129</v>
      </c>
      <c r="L157" s="232"/>
      <c r="M157" s="233" t="s">
        <v>21</v>
      </c>
      <c r="N157" s="234" t="s">
        <v>43</v>
      </c>
      <c r="O157" s="40"/>
      <c r="P157" s="207">
        <f>O157*H157</f>
        <v>0</v>
      </c>
      <c r="Q157" s="207">
        <v>2.4E-2</v>
      </c>
      <c r="R157" s="207">
        <f>Q157*H157</f>
        <v>4.8000000000000001E-2</v>
      </c>
      <c r="S157" s="207">
        <v>0</v>
      </c>
      <c r="T157" s="208">
        <f>S157*H157</f>
        <v>0</v>
      </c>
      <c r="AR157" s="22" t="s">
        <v>163</v>
      </c>
      <c r="AT157" s="22" t="s">
        <v>169</v>
      </c>
      <c r="AU157" s="22" t="s">
        <v>80</v>
      </c>
      <c r="AY157" s="22" t="s">
        <v>123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2" t="s">
        <v>78</v>
      </c>
      <c r="BK157" s="209">
        <f>ROUND(I157*H157,2)</f>
        <v>0</v>
      </c>
      <c r="BL157" s="22" t="s">
        <v>130</v>
      </c>
      <c r="BM157" s="22" t="s">
        <v>236</v>
      </c>
    </row>
    <row r="158" spans="2:65" s="1" customFormat="1" ht="27">
      <c r="B158" s="39"/>
      <c r="C158" s="61"/>
      <c r="D158" s="210" t="s">
        <v>132</v>
      </c>
      <c r="E158" s="61"/>
      <c r="F158" s="211" t="s">
        <v>133</v>
      </c>
      <c r="G158" s="61"/>
      <c r="H158" s="61"/>
      <c r="I158" s="166"/>
      <c r="J158" s="61"/>
      <c r="K158" s="61"/>
      <c r="L158" s="59"/>
      <c r="M158" s="212"/>
      <c r="N158" s="40"/>
      <c r="O158" s="40"/>
      <c r="P158" s="40"/>
      <c r="Q158" s="40"/>
      <c r="R158" s="40"/>
      <c r="S158" s="40"/>
      <c r="T158" s="76"/>
      <c r="AT158" s="22" t="s">
        <v>132</v>
      </c>
      <c r="AU158" s="22" t="s">
        <v>80</v>
      </c>
    </row>
    <row r="159" spans="2:65" s="12" customFormat="1">
      <c r="B159" s="213"/>
      <c r="C159" s="214"/>
      <c r="D159" s="215" t="s">
        <v>134</v>
      </c>
      <c r="E159" s="216" t="s">
        <v>21</v>
      </c>
      <c r="F159" s="217" t="s">
        <v>80</v>
      </c>
      <c r="G159" s="214"/>
      <c r="H159" s="218">
        <v>2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134</v>
      </c>
      <c r="AU159" s="224" t="s">
        <v>80</v>
      </c>
      <c r="AV159" s="12" t="s">
        <v>80</v>
      </c>
      <c r="AW159" s="12" t="s">
        <v>35</v>
      </c>
      <c r="AX159" s="12" t="s">
        <v>78</v>
      </c>
      <c r="AY159" s="224" t="s">
        <v>123</v>
      </c>
    </row>
    <row r="160" spans="2:65" s="1" customFormat="1" ht="22.5" customHeight="1">
      <c r="B160" s="39"/>
      <c r="C160" s="225" t="s">
        <v>237</v>
      </c>
      <c r="D160" s="225" t="s">
        <v>169</v>
      </c>
      <c r="E160" s="226" t="s">
        <v>238</v>
      </c>
      <c r="F160" s="227" t="s">
        <v>239</v>
      </c>
      <c r="G160" s="228" t="s">
        <v>215</v>
      </c>
      <c r="H160" s="229">
        <v>4</v>
      </c>
      <c r="I160" s="230"/>
      <c r="J160" s="231">
        <f>ROUND(I160*H160,2)</f>
        <v>0</v>
      </c>
      <c r="K160" s="227" t="s">
        <v>129</v>
      </c>
      <c r="L160" s="232"/>
      <c r="M160" s="233" t="s">
        <v>21</v>
      </c>
      <c r="N160" s="234" t="s">
        <v>43</v>
      </c>
      <c r="O160" s="40"/>
      <c r="P160" s="207">
        <f>O160*H160</f>
        <v>0</v>
      </c>
      <c r="Q160" s="207">
        <v>2.4E-2</v>
      </c>
      <c r="R160" s="207">
        <f>Q160*H160</f>
        <v>9.6000000000000002E-2</v>
      </c>
      <c r="S160" s="207">
        <v>0</v>
      </c>
      <c r="T160" s="208">
        <f>S160*H160</f>
        <v>0</v>
      </c>
      <c r="AR160" s="22" t="s">
        <v>163</v>
      </c>
      <c r="AT160" s="22" t="s">
        <v>169</v>
      </c>
      <c r="AU160" s="22" t="s">
        <v>80</v>
      </c>
      <c r="AY160" s="22" t="s">
        <v>123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2" t="s">
        <v>78</v>
      </c>
      <c r="BK160" s="209">
        <f>ROUND(I160*H160,2)</f>
        <v>0</v>
      </c>
      <c r="BL160" s="22" t="s">
        <v>130</v>
      </c>
      <c r="BM160" s="22" t="s">
        <v>240</v>
      </c>
    </row>
    <row r="161" spans="2:65" s="1" customFormat="1" ht="27">
      <c r="B161" s="39"/>
      <c r="C161" s="61"/>
      <c r="D161" s="210" t="s">
        <v>132</v>
      </c>
      <c r="E161" s="61"/>
      <c r="F161" s="211" t="s">
        <v>133</v>
      </c>
      <c r="G161" s="61"/>
      <c r="H161" s="61"/>
      <c r="I161" s="166"/>
      <c r="J161" s="61"/>
      <c r="K161" s="61"/>
      <c r="L161" s="59"/>
      <c r="M161" s="212"/>
      <c r="N161" s="40"/>
      <c r="O161" s="40"/>
      <c r="P161" s="40"/>
      <c r="Q161" s="40"/>
      <c r="R161" s="40"/>
      <c r="S161" s="40"/>
      <c r="T161" s="76"/>
      <c r="AT161" s="22" t="s">
        <v>132</v>
      </c>
      <c r="AU161" s="22" t="s">
        <v>80</v>
      </c>
    </row>
    <row r="162" spans="2:65" s="12" customFormat="1">
      <c r="B162" s="213"/>
      <c r="C162" s="214"/>
      <c r="D162" s="215" t="s">
        <v>134</v>
      </c>
      <c r="E162" s="216" t="s">
        <v>21</v>
      </c>
      <c r="F162" s="217" t="s">
        <v>130</v>
      </c>
      <c r="G162" s="214"/>
      <c r="H162" s="218">
        <v>4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134</v>
      </c>
      <c r="AU162" s="224" t="s">
        <v>80</v>
      </c>
      <c r="AV162" s="12" t="s">
        <v>80</v>
      </c>
      <c r="AW162" s="12" t="s">
        <v>35</v>
      </c>
      <c r="AX162" s="12" t="s">
        <v>78</v>
      </c>
      <c r="AY162" s="224" t="s">
        <v>123</v>
      </c>
    </row>
    <row r="163" spans="2:65" s="1" customFormat="1" ht="22.5" customHeight="1">
      <c r="B163" s="39"/>
      <c r="C163" s="225" t="s">
        <v>241</v>
      </c>
      <c r="D163" s="225" t="s">
        <v>169</v>
      </c>
      <c r="E163" s="226" t="s">
        <v>242</v>
      </c>
      <c r="F163" s="227" t="s">
        <v>243</v>
      </c>
      <c r="G163" s="228" t="s">
        <v>215</v>
      </c>
      <c r="H163" s="229">
        <v>5</v>
      </c>
      <c r="I163" s="230"/>
      <c r="J163" s="231">
        <f>ROUND(I163*H163,2)</f>
        <v>0</v>
      </c>
      <c r="K163" s="227" t="s">
        <v>129</v>
      </c>
      <c r="L163" s="232"/>
      <c r="M163" s="233" t="s">
        <v>21</v>
      </c>
      <c r="N163" s="234" t="s">
        <v>43</v>
      </c>
      <c r="O163" s="40"/>
      <c r="P163" s="207">
        <f>O163*H163</f>
        <v>0</v>
      </c>
      <c r="Q163" s="207">
        <v>0.10199999999999999</v>
      </c>
      <c r="R163" s="207">
        <f>Q163*H163</f>
        <v>0.51</v>
      </c>
      <c r="S163" s="207">
        <v>0</v>
      </c>
      <c r="T163" s="208">
        <f>S163*H163</f>
        <v>0</v>
      </c>
      <c r="AR163" s="22" t="s">
        <v>163</v>
      </c>
      <c r="AT163" s="22" t="s">
        <v>169</v>
      </c>
      <c r="AU163" s="22" t="s">
        <v>80</v>
      </c>
      <c r="AY163" s="22" t="s">
        <v>123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2" t="s">
        <v>78</v>
      </c>
      <c r="BK163" s="209">
        <f>ROUND(I163*H163,2)</f>
        <v>0</v>
      </c>
      <c r="BL163" s="22" t="s">
        <v>130</v>
      </c>
      <c r="BM163" s="22" t="s">
        <v>244</v>
      </c>
    </row>
    <row r="164" spans="2:65" s="1" customFormat="1" ht="27">
      <c r="B164" s="39"/>
      <c r="C164" s="61"/>
      <c r="D164" s="210" t="s">
        <v>132</v>
      </c>
      <c r="E164" s="61"/>
      <c r="F164" s="211" t="s">
        <v>133</v>
      </c>
      <c r="G164" s="61"/>
      <c r="H164" s="61"/>
      <c r="I164" s="166"/>
      <c r="J164" s="61"/>
      <c r="K164" s="61"/>
      <c r="L164" s="59"/>
      <c r="M164" s="212"/>
      <c r="N164" s="40"/>
      <c r="O164" s="40"/>
      <c r="P164" s="40"/>
      <c r="Q164" s="40"/>
      <c r="R164" s="40"/>
      <c r="S164" s="40"/>
      <c r="T164" s="76"/>
      <c r="AT164" s="22" t="s">
        <v>132</v>
      </c>
      <c r="AU164" s="22" t="s">
        <v>80</v>
      </c>
    </row>
    <row r="165" spans="2:65" s="12" customFormat="1">
      <c r="B165" s="213"/>
      <c r="C165" s="214"/>
      <c r="D165" s="215" t="s">
        <v>134</v>
      </c>
      <c r="E165" s="216" t="s">
        <v>21</v>
      </c>
      <c r="F165" s="217" t="s">
        <v>245</v>
      </c>
      <c r="G165" s="214"/>
      <c r="H165" s="218">
        <v>5</v>
      </c>
      <c r="I165" s="219"/>
      <c r="J165" s="214"/>
      <c r="K165" s="214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134</v>
      </c>
      <c r="AU165" s="224" t="s">
        <v>80</v>
      </c>
      <c r="AV165" s="12" t="s">
        <v>80</v>
      </c>
      <c r="AW165" s="12" t="s">
        <v>35</v>
      </c>
      <c r="AX165" s="12" t="s">
        <v>78</v>
      </c>
      <c r="AY165" s="224" t="s">
        <v>123</v>
      </c>
    </row>
    <row r="166" spans="2:65" s="1" customFormat="1" ht="22.5" customHeight="1">
      <c r="B166" s="39"/>
      <c r="C166" s="225" t="s">
        <v>246</v>
      </c>
      <c r="D166" s="225" t="s">
        <v>169</v>
      </c>
      <c r="E166" s="226" t="s">
        <v>247</v>
      </c>
      <c r="F166" s="227" t="s">
        <v>248</v>
      </c>
      <c r="G166" s="228" t="s">
        <v>215</v>
      </c>
      <c r="H166" s="229">
        <v>4</v>
      </c>
      <c r="I166" s="230"/>
      <c r="J166" s="231">
        <f>ROUND(I166*H166,2)</f>
        <v>0</v>
      </c>
      <c r="K166" s="227" t="s">
        <v>129</v>
      </c>
      <c r="L166" s="232"/>
      <c r="M166" s="233" t="s">
        <v>21</v>
      </c>
      <c r="N166" s="234" t="s">
        <v>43</v>
      </c>
      <c r="O166" s="40"/>
      <c r="P166" s="207">
        <f>O166*H166</f>
        <v>0</v>
      </c>
      <c r="Q166" s="207">
        <v>1.0999999999999999E-2</v>
      </c>
      <c r="R166" s="207">
        <f>Q166*H166</f>
        <v>4.3999999999999997E-2</v>
      </c>
      <c r="S166" s="207">
        <v>0</v>
      </c>
      <c r="T166" s="208">
        <f>S166*H166</f>
        <v>0</v>
      </c>
      <c r="AR166" s="22" t="s">
        <v>163</v>
      </c>
      <c r="AT166" s="22" t="s">
        <v>169</v>
      </c>
      <c r="AU166" s="22" t="s">
        <v>80</v>
      </c>
      <c r="AY166" s="22" t="s">
        <v>123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2" t="s">
        <v>78</v>
      </c>
      <c r="BK166" s="209">
        <f>ROUND(I166*H166,2)</f>
        <v>0</v>
      </c>
      <c r="BL166" s="22" t="s">
        <v>130</v>
      </c>
      <c r="BM166" s="22" t="s">
        <v>249</v>
      </c>
    </row>
    <row r="167" spans="2:65" s="1" customFormat="1" ht="27">
      <c r="B167" s="39"/>
      <c r="C167" s="61"/>
      <c r="D167" s="210" t="s">
        <v>132</v>
      </c>
      <c r="E167" s="61"/>
      <c r="F167" s="211" t="s">
        <v>133</v>
      </c>
      <c r="G167" s="61"/>
      <c r="H167" s="61"/>
      <c r="I167" s="166"/>
      <c r="J167" s="61"/>
      <c r="K167" s="61"/>
      <c r="L167" s="59"/>
      <c r="M167" s="212"/>
      <c r="N167" s="40"/>
      <c r="O167" s="40"/>
      <c r="P167" s="40"/>
      <c r="Q167" s="40"/>
      <c r="R167" s="40"/>
      <c r="S167" s="40"/>
      <c r="T167" s="76"/>
      <c r="AT167" s="22" t="s">
        <v>132</v>
      </c>
      <c r="AU167" s="22" t="s">
        <v>80</v>
      </c>
    </row>
    <row r="168" spans="2:65" s="12" customFormat="1">
      <c r="B168" s="213"/>
      <c r="C168" s="214"/>
      <c r="D168" s="215" t="s">
        <v>134</v>
      </c>
      <c r="E168" s="216" t="s">
        <v>21</v>
      </c>
      <c r="F168" s="217" t="s">
        <v>130</v>
      </c>
      <c r="G168" s="214"/>
      <c r="H168" s="218">
        <v>4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134</v>
      </c>
      <c r="AU168" s="224" t="s">
        <v>80</v>
      </c>
      <c r="AV168" s="12" t="s">
        <v>80</v>
      </c>
      <c r="AW168" s="12" t="s">
        <v>35</v>
      </c>
      <c r="AX168" s="12" t="s">
        <v>78</v>
      </c>
      <c r="AY168" s="224" t="s">
        <v>123</v>
      </c>
    </row>
    <row r="169" spans="2:65" s="1" customFormat="1" ht="22.5" customHeight="1">
      <c r="B169" s="39"/>
      <c r="C169" s="225" t="s">
        <v>250</v>
      </c>
      <c r="D169" s="225" t="s">
        <v>169</v>
      </c>
      <c r="E169" s="226" t="s">
        <v>251</v>
      </c>
      <c r="F169" s="227" t="s">
        <v>252</v>
      </c>
      <c r="G169" s="228" t="s">
        <v>215</v>
      </c>
      <c r="H169" s="229">
        <v>4</v>
      </c>
      <c r="I169" s="230"/>
      <c r="J169" s="231">
        <f>ROUND(I169*H169,2)</f>
        <v>0</v>
      </c>
      <c r="K169" s="227" t="s">
        <v>129</v>
      </c>
      <c r="L169" s="232"/>
      <c r="M169" s="233" t="s">
        <v>21</v>
      </c>
      <c r="N169" s="234" t="s">
        <v>43</v>
      </c>
      <c r="O169" s="40"/>
      <c r="P169" s="207">
        <f>O169*H169</f>
        <v>0</v>
      </c>
      <c r="Q169" s="207">
        <v>1E-3</v>
      </c>
      <c r="R169" s="207">
        <f>Q169*H169</f>
        <v>4.0000000000000001E-3</v>
      </c>
      <c r="S169" s="207">
        <v>0</v>
      </c>
      <c r="T169" s="208">
        <f>S169*H169</f>
        <v>0</v>
      </c>
      <c r="AR169" s="22" t="s">
        <v>163</v>
      </c>
      <c r="AT169" s="22" t="s">
        <v>169</v>
      </c>
      <c r="AU169" s="22" t="s">
        <v>80</v>
      </c>
      <c r="AY169" s="22" t="s">
        <v>123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2" t="s">
        <v>78</v>
      </c>
      <c r="BK169" s="209">
        <f>ROUND(I169*H169,2)</f>
        <v>0</v>
      </c>
      <c r="BL169" s="22" t="s">
        <v>130</v>
      </c>
      <c r="BM169" s="22" t="s">
        <v>253</v>
      </c>
    </row>
    <row r="170" spans="2:65" s="1" customFormat="1" ht="27">
      <c r="B170" s="39"/>
      <c r="C170" s="61"/>
      <c r="D170" s="210" t="s">
        <v>132</v>
      </c>
      <c r="E170" s="61"/>
      <c r="F170" s="211" t="s">
        <v>133</v>
      </c>
      <c r="G170" s="61"/>
      <c r="H170" s="61"/>
      <c r="I170" s="166"/>
      <c r="J170" s="61"/>
      <c r="K170" s="61"/>
      <c r="L170" s="59"/>
      <c r="M170" s="212"/>
      <c r="N170" s="40"/>
      <c r="O170" s="40"/>
      <c r="P170" s="40"/>
      <c r="Q170" s="40"/>
      <c r="R170" s="40"/>
      <c r="S170" s="40"/>
      <c r="T170" s="76"/>
      <c r="AT170" s="22" t="s">
        <v>132</v>
      </c>
      <c r="AU170" s="22" t="s">
        <v>80</v>
      </c>
    </row>
    <row r="171" spans="2:65" s="12" customFormat="1">
      <c r="B171" s="213"/>
      <c r="C171" s="214"/>
      <c r="D171" s="215" t="s">
        <v>134</v>
      </c>
      <c r="E171" s="216" t="s">
        <v>21</v>
      </c>
      <c r="F171" s="217" t="s">
        <v>130</v>
      </c>
      <c r="G171" s="214"/>
      <c r="H171" s="218">
        <v>4</v>
      </c>
      <c r="I171" s="219"/>
      <c r="J171" s="214"/>
      <c r="K171" s="214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134</v>
      </c>
      <c r="AU171" s="224" t="s">
        <v>80</v>
      </c>
      <c r="AV171" s="12" t="s">
        <v>80</v>
      </c>
      <c r="AW171" s="12" t="s">
        <v>35</v>
      </c>
      <c r="AX171" s="12" t="s">
        <v>78</v>
      </c>
      <c r="AY171" s="224" t="s">
        <v>123</v>
      </c>
    </row>
    <row r="172" spans="2:65" s="1" customFormat="1" ht="22.5" customHeight="1">
      <c r="B172" s="39"/>
      <c r="C172" s="225" t="s">
        <v>254</v>
      </c>
      <c r="D172" s="225" t="s">
        <v>169</v>
      </c>
      <c r="E172" s="226" t="s">
        <v>255</v>
      </c>
      <c r="F172" s="227" t="s">
        <v>256</v>
      </c>
      <c r="G172" s="228" t="s">
        <v>215</v>
      </c>
      <c r="H172" s="229">
        <v>1</v>
      </c>
      <c r="I172" s="230"/>
      <c r="J172" s="231">
        <f>ROUND(I172*H172,2)</f>
        <v>0</v>
      </c>
      <c r="K172" s="227" t="s">
        <v>129</v>
      </c>
      <c r="L172" s="232"/>
      <c r="M172" s="233" t="s">
        <v>21</v>
      </c>
      <c r="N172" s="234" t="s">
        <v>43</v>
      </c>
      <c r="O172" s="40"/>
      <c r="P172" s="207">
        <f>O172*H172</f>
        <v>0</v>
      </c>
      <c r="Q172" s="207">
        <v>5.3999999999999999E-2</v>
      </c>
      <c r="R172" s="207">
        <f>Q172*H172</f>
        <v>5.3999999999999999E-2</v>
      </c>
      <c r="S172" s="207">
        <v>0</v>
      </c>
      <c r="T172" s="208">
        <f>S172*H172</f>
        <v>0</v>
      </c>
      <c r="AR172" s="22" t="s">
        <v>163</v>
      </c>
      <c r="AT172" s="22" t="s">
        <v>169</v>
      </c>
      <c r="AU172" s="22" t="s">
        <v>80</v>
      </c>
      <c r="AY172" s="22" t="s">
        <v>123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78</v>
      </c>
      <c r="BK172" s="209">
        <f>ROUND(I172*H172,2)</f>
        <v>0</v>
      </c>
      <c r="BL172" s="22" t="s">
        <v>130</v>
      </c>
      <c r="BM172" s="22" t="s">
        <v>257</v>
      </c>
    </row>
    <row r="173" spans="2:65" s="1" customFormat="1" ht="27">
      <c r="B173" s="39"/>
      <c r="C173" s="61"/>
      <c r="D173" s="210" t="s">
        <v>132</v>
      </c>
      <c r="E173" s="61"/>
      <c r="F173" s="211" t="s">
        <v>133</v>
      </c>
      <c r="G173" s="61"/>
      <c r="H173" s="61"/>
      <c r="I173" s="166"/>
      <c r="J173" s="61"/>
      <c r="K173" s="61"/>
      <c r="L173" s="59"/>
      <c r="M173" s="212"/>
      <c r="N173" s="40"/>
      <c r="O173" s="40"/>
      <c r="P173" s="40"/>
      <c r="Q173" s="40"/>
      <c r="R173" s="40"/>
      <c r="S173" s="40"/>
      <c r="T173" s="76"/>
      <c r="AT173" s="22" t="s">
        <v>132</v>
      </c>
      <c r="AU173" s="22" t="s">
        <v>80</v>
      </c>
    </row>
    <row r="174" spans="2:65" s="12" customFormat="1">
      <c r="B174" s="213"/>
      <c r="C174" s="214"/>
      <c r="D174" s="215" t="s">
        <v>134</v>
      </c>
      <c r="E174" s="216" t="s">
        <v>21</v>
      </c>
      <c r="F174" s="217" t="s">
        <v>78</v>
      </c>
      <c r="G174" s="214"/>
      <c r="H174" s="218">
        <v>1</v>
      </c>
      <c r="I174" s="219"/>
      <c r="J174" s="214"/>
      <c r="K174" s="214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134</v>
      </c>
      <c r="AU174" s="224" t="s">
        <v>80</v>
      </c>
      <c r="AV174" s="12" t="s">
        <v>80</v>
      </c>
      <c r="AW174" s="12" t="s">
        <v>35</v>
      </c>
      <c r="AX174" s="12" t="s">
        <v>78</v>
      </c>
      <c r="AY174" s="224" t="s">
        <v>123</v>
      </c>
    </row>
    <row r="175" spans="2:65" s="1" customFormat="1" ht="22.5" customHeight="1">
      <c r="B175" s="39"/>
      <c r="C175" s="225" t="s">
        <v>258</v>
      </c>
      <c r="D175" s="225" t="s">
        <v>169</v>
      </c>
      <c r="E175" s="226" t="s">
        <v>259</v>
      </c>
      <c r="F175" s="227" t="s">
        <v>260</v>
      </c>
      <c r="G175" s="228" t="s">
        <v>215</v>
      </c>
      <c r="H175" s="229">
        <v>1</v>
      </c>
      <c r="I175" s="230"/>
      <c r="J175" s="231">
        <f>ROUND(I175*H175,2)</f>
        <v>0</v>
      </c>
      <c r="K175" s="227" t="s">
        <v>129</v>
      </c>
      <c r="L175" s="232"/>
      <c r="M175" s="233" t="s">
        <v>21</v>
      </c>
      <c r="N175" s="234" t="s">
        <v>43</v>
      </c>
      <c r="O175" s="40"/>
      <c r="P175" s="207">
        <f>O175*H175</f>
        <v>0</v>
      </c>
      <c r="Q175" s="207">
        <v>7.0999999999999994E-2</v>
      </c>
      <c r="R175" s="207">
        <f>Q175*H175</f>
        <v>7.0999999999999994E-2</v>
      </c>
      <c r="S175" s="207">
        <v>0</v>
      </c>
      <c r="T175" s="208">
        <f>S175*H175</f>
        <v>0</v>
      </c>
      <c r="AR175" s="22" t="s">
        <v>163</v>
      </c>
      <c r="AT175" s="22" t="s">
        <v>169</v>
      </c>
      <c r="AU175" s="22" t="s">
        <v>80</v>
      </c>
      <c r="AY175" s="22" t="s">
        <v>123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2" t="s">
        <v>78</v>
      </c>
      <c r="BK175" s="209">
        <f>ROUND(I175*H175,2)</f>
        <v>0</v>
      </c>
      <c r="BL175" s="22" t="s">
        <v>130</v>
      </c>
      <c r="BM175" s="22" t="s">
        <v>261</v>
      </c>
    </row>
    <row r="176" spans="2:65" s="1" customFormat="1" ht="27">
      <c r="B176" s="39"/>
      <c r="C176" s="61"/>
      <c r="D176" s="210" t="s">
        <v>132</v>
      </c>
      <c r="E176" s="61"/>
      <c r="F176" s="211" t="s">
        <v>133</v>
      </c>
      <c r="G176" s="61"/>
      <c r="H176" s="61"/>
      <c r="I176" s="166"/>
      <c r="J176" s="61"/>
      <c r="K176" s="61"/>
      <c r="L176" s="59"/>
      <c r="M176" s="212"/>
      <c r="N176" s="40"/>
      <c r="O176" s="40"/>
      <c r="P176" s="40"/>
      <c r="Q176" s="40"/>
      <c r="R176" s="40"/>
      <c r="S176" s="40"/>
      <c r="T176" s="76"/>
      <c r="AT176" s="22" t="s">
        <v>132</v>
      </c>
      <c r="AU176" s="22" t="s">
        <v>80</v>
      </c>
    </row>
    <row r="177" spans="2:65" s="12" customFormat="1">
      <c r="B177" s="213"/>
      <c r="C177" s="214"/>
      <c r="D177" s="215" t="s">
        <v>134</v>
      </c>
      <c r="E177" s="216" t="s">
        <v>21</v>
      </c>
      <c r="F177" s="217" t="s">
        <v>78</v>
      </c>
      <c r="G177" s="214"/>
      <c r="H177" s="218">
        <v>1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134</v>
      </c>
      <c r="AU177" s="224" t="s">
        <v>80</v>
      </c>
      <c r="AV177" s="12" t="s">
        <v>80</v>
      </c>
      <c r="AW177" s="12" t="s">
        <v>35</v>
      </c>
      <c r="AX177" s="12" t="s">
        <v>78</v>
      </c>
      <c r="AY177" s="224" t="s">
        <v>123</v>
      </c>
    </row>
    <row r="178" spans="2:65" s="1" customFormat="1" ht="22.5" customHeight="1">
      <c r="B178" s="39"/>
      <c r="C178" s="225" t="s">
        <v>262</v>
      </c>
      <c r="D178" s="225" t="s">
        <v>169</v>
      </c>
      <c r="E178" s="226" t="s">
        <v>263</v>
      </c>
      <c r="F178" s="227" t="s">
        <v>264</v>
      </c>
      <c r="G178" s="228" t="s">
        <v>215</v>
      </c>
      <c r="H178" s="229">
        <v>1</v>
      </c>
      <c r="I178" s="230"/>
      <c r="J178" s="231">
        <f>ROUND(I178*H178,2)</f>
        <v>0</v>
      </c>
      <c r="K178" s="227" t="s">
        <v>129</v>
      </c>
      <c r="L178" s="232"/>
      <c r="M178" s="233" t="s">
        <v>21</v>
      </c>
      <c r="N178" s="234" t="s">
        <v>43</v>
      </c>
      <c r="O178" s="40"/>
      <c r="P178" s="207">
        <f>O178*H178</f>
        <v>0</v>
      </c>
      <c r="Q178" s="207">
        <v>5.3999999999999999E-2</v>
      </c>
      <c r="R178" s="207">
        <f>Q178*H178</f>
        <v>5.3999999999999999E-2</v>
      </c>
      <c r="S178" s="207">
        <v>0</v>
      </c>
      <c r="T178" s="208">
        <f>S178*H178</f>
        <v>0</v>
      </c>
      <c r="AR178" s="22" t="s">
        <v>163</v>
      </c>
      <c r="AT178" s="22" t="s">
        <v>169</v>
      </c>
      <c r="AU178" s="22" t="s">
        <v>80</v>
      </c>
      <c r="AY178" s="22" t="s">
        <v>123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22" t="s">
        <v>78</v>
      </c>
      <c r="BK178" s="209">
        <f>ROUND(I178*H178,2)</f>
        <v>0</v>
      </c>
      <c r="BL178" s="22" t="s">
        <v>130</v>
      </c>
      <c r="BM178" s="22" t="s">
        <v>265</v>
      </c>
    </row>
    <row r="179" spans="2:65" s="1" customFormat="1" ht="27">
      <c r="B179" s="39"/>
      <c r="C179" s="61"/>
      <c r="D179" s="210" t="s">
        <v>132</v>
      </c>
      <c r="E179" s="61"/>
      <c r="F179" s="211" t="s">
        <v>133</v>
      </c>
      <c r="G179" s="61"/>
      <c r="H179" s="61"/>
      <c r="I179" s="166"/>
      <c r="J179" s="61"/>
      <c r="K179" s="61"/>
      <c r="L179" s="59"/>
      <c r="M179" s="212"/>
      <c r="N179" s="40"/>
      <c r="O179" s="40"/>
      <c r="P179" s="40"/>
      <c r="Q179" s="40"/>
      <c r="R179" s="40"/>
      <c r="S179" s="40"/>
      <c r="T179" s="76"/>
      <c r="AT179" s="22" t="s">
        <v>132</v>
      </c>
      <c r="AU179" s="22" t="s">
        <v>80</v>
      </c>
    </row>
    <row r="180" spans="2:65" s="12" customFormat="1">
      <c r="B180" s="213"/>
      <c r="C180" s="214"/>
      <c r="D180" s="215" t="s">
        <v>134</v>
      </c>
      <c r="E180" s="216" t="s">
        <v>21</v>
      </c>
      <c r="F180" s="217" t="s">
        <v>78</v>
      </c>
      <c r="G180" s="214"/>
      <c r="H180" s="218">
        <v>1</v>
      </c>
      <c r="I180" s="219"/>
      <c r="J180" s="214"/>
      <c r="K180" s="214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134</v>
      </c>
      <c r="AU180" s="224" t="s">
        <v>80</v>
      </c>
      <c r="AV180" s="12" t="s">
        <v>80</v>
      </c>
      <c r="AW180" s="12" t="s">
        <v>35</v>
      </c>
      <c r="AX180" s="12" t="s">
        <v>78</v>
      </c>
      <c r="AY180" s="224" t="s">
        <v>123</v>
      </c>
    </row>
    <row r="181" spans="2:65" s="1" customFormat="1" ht="22.5" customHeight="1">
      <c r="B181" s="39"/>
      <c r="C181" s="225" t="s">
        <v>266</v>
      </c>
      <c r="D181" s="225" t="s">
        <v>169</v>
      </c>
      <c r="E181" s="226" t="s">
        <v>267</v>
      </c>
      <c r="F181" s="227" t="s">
        <v>268</v>
      </c>
      <c r="G181" s="228" t="s">
        <v>215</v>
      </c>
      <c r="H181" s="229">
        <v>1</v>
      </c>
      <c r="I181" s="230"/>
      <c r="J181" s="231">
        <f>ROUND(I181*H181,2)</f>
        <v>0</v>
      </c>
      <c r="K181" s="227" t="s">
        <v>129</v>
      </c>
      <c r="L181" s="232"/>
      <c r="M181" s="233" t="s">
        <v>21</v>
      </c>
      <c r="N181" s="234" t="s">
        <v>43</v>
      </c>
      <c r="O181" s="40"/>
      <c r="P181" s="207">
        <f>O181*H181</f>
        <v>0</v>
      </c>
      <c r="Q181" s="207">
        <v>3.9E-2</v>
      </c>
      <c r="R181" s="207">
        <f>Q181*H181</f>
        <v>3.9E-2</v>
      </c>
      <c r="S181" s="207">
        <v>0</v>
      </c>
      <c r="T181" s="208">
        <f>S181*H181</f>
        <v>0</v>
      </c>
      <c r="AR181" s="22" t="s">
        <v>163</v>
      </c>
      <c r="AT181" s="22" t="s">
        <v>169</v>
      </c>
      <c r="AU181" s="22" t="s">
        <v>80</v>
      </c>
      <c r="AY181" s="22" t="s">
        <v>123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22" t="s">
        <v>78</v>
      </c>
      <c r="BK181" s="209">
        <f>ROUND(I181*H181,2)</f>
        <v>0</v>
      </c>
      <c r="BL181" s="22" t="s">
        <v>130</v>
      </c>
      <c r="BM181" s="22" t="s">
        <v>269</v>
      </c>
    </row>
    <row r="182" spans="2:65" s="1" customFormat="1" ht="27">
      <c r="B182" s="39"/>
      <c r="C182" s="61"/>
      <c r="D182" s="210" t="s">
        <v>132</v>
      </c>
      <c r="E182" s="61"/>
      <c r="F182" s="211" t="s">
        <v>133</v>
      </c>
      <c r="G182" s="61"/>
      <c r="H182" s="61"/>
      <c r="I182" s="166"/>
      <c r="J182" s="61"/>
      <c r="K182" s="61"/>
      <c r="L182" s="59"/>
      <c r="M182" s="212"/>
      <c r="N182" s="40"/>
      <c r="O182" s="40"/>
      <c r="P182" s="40"/>
      <c r="Q182" s="40"/>
      <c r="R182" s="40"/>
      <c r="S182" s="40"/>
      <c r="T182" s="76"/>
      <c r="AT182" s="22" t="s">
        <v>132</v>
      </c>
      <c r="AU182" s="22" t="s">
        <v>80</v>
      </c>
    </row>
    <row r="183" spans="2:65" s="12" customFormat="1">
      <c r="B183" s="213"/>
      <c r="C183" s="214"/>
      <c r="D183" s="215" t="s">
        <v>134</v>
      </c>
      <c r="E183" s="216" t="s">
        <v>21</v>
      </c>
      <c r="F183" s="217" t="s">
        <v>78</v>
      </c>
      <c r="G183" s="214"/>
      <c r="H183" s="218">
        <v>1</v>
      </c>
      <c r="I183" s="219"/>
      <c r="J183" s="214"/>
      <c r="K183" s="214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134</v>
      </c>
      <c r="AU183" s="224" t="s">
        <v>80</v>
      </c>
      <c r="AV183" s="12" t="s">
        <v>80</v>
      </c>
      <c r="AW183" s="12" t="s">
        <v>35</v>
      </c>
      <c r="AX183" s="12" t="s">
        <v>78</v>
      </c>
      <c r="AY183" s="224" t="s">
        <v>123</v>
      </c>
    </row>
    <row r="184" spans="2:65" s="1" customFormat="1" ht="22.5" customHeight="1">
      <c r="B184" s="39"/>
      <c r="C184" s="225" t="s">
        <v>270</v>
      </c>
      <c r="D184" s="225" t="s">
        <v>169</v>
      </c>
      <c r="E184" s="226" t="s">
        <v>271</v>
      </c>
      <c r="F184" s="227" t="s">
        <v>272</v>
      </c>
      <c r="G184" s="228" t="s">
        <v>215</v>
      </c>
      <c r="H184" s="229">
        <v>1</v>
      </c>
      <c r="I184" s="230"/>
      <c r="J184" s="231">
        <f>ROUND(I184*H184,2)</f>
        <v>0</v>
      </c>
      <c r="K184" s="227" t="s">
        <v>129</v>
      </c>
      <c r="L184" s="232"/>
      <c r="M184" s="233" t="s">
        <v>21</v>
      </c>
      <c r="N184" s="234" t="s">
        <v>43</v>
      </c>
      <c r="O184" s="40"/>
      <c r="P184" s="207">
        <f>O184*H184</f>
        <v>0</v>
      </c>
      <c r="Q184" s="207">
        <v>1.1000000000000001E-3</v>
      </c>
      <c r="R184" s="207">
        <f>Q184*H184</f>
        <v>1.1000000000000001E-3</v>
      </c>
      <c r="S184" s="207">
        <v>0</v>
      </c>
      <c r="T184" s="208">
        <f>S184*H184</f>
        <v>0</v>
      </c>
      <c r="AR184" s="22" t="s">
        <v>163</v>
      </c>
      <c r="AT184" s="22" t="s">
        <v>169</v>
      </c>
      <c r="AU184" s="22" t="s">
        <v>80</v>
      </c>
      <c r="AY184" s="22" t="s">
        <v>123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22" t="s">
        <v>78</v>
      </c>
      <c r="BK184" s="209">
        <f>ROUND(I184*H184,2)</f>
        <v>0</v>
      </c>
      <c r="BL184" s="22" t="s">
        <v>130</v>
      </c>
      <c r="BM184" s="22" t="s">
        <v>273</v>
      </c>
    </row>
    <row r="185" spans="2:65" s="1" customFormat="1" ht="27">
      <c r="B185" s="39"/>
      <c r="C185" s="61"/>
      <c r="D185" s="210" t="s">
        <v>132</v>
      </c>
      <c r="E185" s="61"/>
      <c r="F185" s="211" t="s">
        <v>133</v>
      </c>
      <c r="G185" s="61"/>
      <c r="H185" s="61"/>
      <c r="I185" s="166"/>
      <c r="J185" s="61"/>
      <c r="K185" s="61"/>
      <c r="L185" s="59"/>
      <c r="M185" s="212"/>
      <c r="N185" s="40"/>
      <c r="O185" s="40"/>
      <c r="P185" s="40"/>
      <c r="Q185" s="40"/>
      <c r="R185" s="40"/>
      <c r="S185" s="40"/>
      <c r="T185" s="76"/>
      <c r="AT185" s="22" t="s">
        <v>132</v>
      </c>
      <c r="AU185" s="22" t="s">
        <v>80</v>
      </c>
    </row>
    <row r="186" spans="2:65" s="12" customFormat="1">
      <c r="B186" s="213"/>
      <c r="C186" s="214"/>
      <c r="D186" s="215" t="s">
        <v>134</v>
      </c>
      <c r="E186" s="216" t="s">
        <v>21</v>
      </c>
      <c r="F186" s="217" t="s">
        <v>78</v>
      </c>
      <c r="G186" s="214"/>
      <c r="H186" s="218">
        <v>1</v>
      </c>
      <c r="I186" s="219"/>
      <c r="J186" s="214"/>
      <c r="K186" s="214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134</v>
      </c>
      <c r="AU186" s="224" t="s">
        <v>80</v>
      </c>
      <c r="AV186" s="12" t="s">
        <v>80</v>
      </c>
      <c r="AW186" s="12" t="s">
        <v>35</v>
      </c>
      <c r="AX186" s="12" t="s">
        <v>78</v>
      </c>
      <c r="AY186" s="224" t="s">
        <v>123</v>
      </c>
    </row>
    <row r="187" spans="2:65" s="1" customFormat="1" ht="22.5" customHeight="1">
      <c r="B187" s="39"/>
      <c r="C187" s="225" t="s">
        <v>274</v>
      </c>
      <c r="D187" s="225" t="s">
        <v>169</v>
      </c>
      <c r="E187" s="226" t="s">
        <v>275</v>
      </c>
      <c r="F187" s="227" t="s">
        <v>276</v>
      </c>
      <c r="G187" s="228" t="s">
        <v>215</v>
      </c>
      <c r="H187" s="229">
        <v>1</v>
      </c>
      <c r="I187" s="230"/>
      <c r="J187" s="231">
        <f>ROUND(I187*H187,2)</f>
        <v>0</v>
      </c>
      <c r="K187" s="227" t="s">
        <v>129</v>
      </c>
      <c r="L187" s="232"/>
      <c r="M187" s="233" t="s">
        <v>21</v>
      </c>
      <c r="N187" s="234" t="s">
        <v>43</v>
      </c>
      <c r="O187" s="40"/>
      <c r="P187" s="207">
        <f>O187*H187</f>
        <v>0</v>
      </c>
      <c r="Q187" s="207">
        <v>0.20799999999999999</v>
      </c>
      <c r="R187" s="207">
        <f>Q187*H187</f>
        <v>0.20799999999999999</v>
      </c>
      <c r="S187" s="207">
        <v>0</v>
      </c>
      <c r="T187" s="208">
        <f>S187*H187</f>
        <v>0</v>
      </c>
      <c r="AR187" s="22" t="s">
        <v>163</v>
      </c>
      <c r="AT187" s="22" t="s">
        <v>169</v>
      </c>
      <c r="AU187" s="22" t="s">
        <v>80</v>
      </c>
      <c r="AY187" s="22" t="s">
        <v>123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22" t="s">
        <v>78</v>
      </c>
      <c r="BK187" s="209">
        <f>ROUND(I187*H187,2)</f>
        <v>0</v>
      </c>
      <c r="BL187" s="22" t="s">
        <v>130</v>
      </c>
      <c r="BM187" s="22" t="s">
        <v>277</v>
      </c>
    </row>
    <row r="188" spans="2:65" s="1" customFormat="1" ht="27">
      <c r="B188" s="39"/>
      <c r="C188" s="61"/>
      <c r="D188" s="210" t="s">
        <v>132</v>
      </c>
      <c r="E188" s="61"/>
      <c r="F188" s="211" t="s">
        <v>133</v>
      </c>
      <c r="G188" s="61"/>
      <c r="H188" s="61"/>
      <c r="I188" s="166"/>
      <c r="J188" s="61"/>
      <c r="K188" s="61"/>
      <c r="L188" s="59"/>
      <c r="M188" s="212"/>
      <c r="N188" s="40"/>
      <c r="O188" s="40"/>
      <c r="P188" s="40"/>
      <c r="Q188" s="40"/>
      <c r="R188" s="40"/>
      <c r="S188" s="40"/>
      <c r="T188" s="76"/>
      <c r="AT188" s="22" t="s">
        <v>132</v>
      </c>
      <c r="AU188" s="22" t="s">
        <v>80</v>
      </c>
    </row>
    <row r="189" spans="2:65" s="12" customFormat="1">
      <c r="B189" s="213"/>
      <c r="C189" s="214"/>
      <c r="D189" s="215" t="s">
        <v>134</v>
      </c>
      <c r="E189" s="216" t="s">
        <v>21</v>
      </c>
      <c r="F189" s="217" t="s">
        <v>78</v>
      </c>
      <c r="G189" s="214"/>
      <c r="H189" s="218">
        <v>1</v>
      </c>
      <c r="I189" s="219"/>
      <c r="J189" s="214"/>
      <c r="K189" s="214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134</v>
      </c>
      <c r="AU189" s="224" t="s">
        <v>80</v>
      </c>
      <c r="AV189" s="12" t="s">
        <v>80</v>
      </c>
      <c r="AW189" s="12" t="s">
        <v>35</v>
      </c>
      <c r="AX189" s="12" t="s">
        <v>78</v>
      </c>
      <c r="AY189" s="224" t="s">
        <v>123</v>
      </c>
    </row>
    <row r="190" spans="2:65" s="1" customFormat="1" ht="22.5" customHeight="1">
      <c r="B190" s="39"/>
      <c r="C190" s="225" t="s">
        <v>278</v>
      </c>
      <c r="D190" s="225" t="s">
        <v>169</v>
      </c>
      <c r="E190" s="226" t="s">
        <v>279</v>
      </c>
      <c r="F190" s="227" t="s">
        <v>280</v>
      </c>
      <c r="G190" s="228" t="s">
        <v>215</v>
      </c>
      <c r="H190" s="229">
        <v>1</v>
      </c>
      <c r="I190" s="230"/>
      <c r="J190" s="231">
        <f>ROUND(I190*H190,2)</f>
        <v>0</v>
      </c>
      <c r="K190" s="227" t="s">
        <v>129</v>
      </c>
      <c r="L190" s="232"/>
      <c r="M190" s="233" t="s">
        <v>21</v>
      </c>
      <c r="N190" s="234" t="s">
        <v>43</v>
      </c>
      <c r="O190" s="40"/>
      <c r="P190" s="207">
        <f>O190*H190</f>
        <v>0</v>
      </c>
      <c r="Q190" s="207">
        <v>2.8E-3</v>
      </c>
      <c r="R190" s="207">
        <f>Q190*H190</f>
        <v>2.8E-3</v>
      </c>
      <c r="S190" s="207">
        <v>0</v>
      </c>
      <c r="T190" s="208">
        <f>S190*H190</f>
        <v>0</v>
      </c>
      <c r="AR190" s="22" t="s">
        <v>163</v>
      </c>
      <c r="AT190" s="22" t="s">
        <v>169</v>
      </c>
      <c r="AU190" s="22" t="s">
        <v>80</v>
      </c>
      <c r="AY190" s="22" t="s">
        <v>123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22" t="s">
        <v>78</v>
      </c>
      <c r="BK190" s="209">
        <f>ROUND(I190*H190,2)</f>
        <v>0</v>
      </c>
      <c r="BL190" s="22" t="s">
        <v>130</v>
      </c>
      <c r="BM190" s="22" t="s">
        <v>281</v>
      </c>
    </row>
    <row r="191" spans="2:65" s="1" customFormat="1" ht="27">
      <c r="B191" s="39"/>
      <c r="C191" s="61"/>
      <c r="D191" s="210" t="s">
        <v>132</v>
      </c>
      <c r="E191" s="61"/>
      <c r="F191" s="211" t="s">
        <v>133</v>
      </c>
      <c r="G191" s="61"/>
      <c r="H191" s="61"/>
      <c r="I191" s="166"/>
      <c r="J191" s="61"/>
      <c r="K191" s="61"/>
      <c r="L191" s="59"/>
      <c r="M191" s="212"/>
      <c r="N191" s="40"/>
      <c r="O191" s="40"/>
      <c r="P191" s="40"/>
      <c r="Q191" s="40"/>
      <c r="R191" s="40"/>
      <c r="S191" s="40"/>
      <c r="T191" s="76"/>
      <c r="AT191" s="22" t="s">
        <v>132</v>
      </c>
      <c r="AU191" s="22" t="s">
        <v>80</v>
      </c>
    </row>
    <row r="192" spans="2:65" s="12" customFormat="1">
      <c r="B192" s="213"/>
      <c r="C192" s="214"/>
      <c r="D192" s="215" t="s">
        <v>134</v>
      </c>
      <c r="E192" s="216" t="s">
        <v>21</v>
      </c>
      <c r="F192" s="217" t="s">
        <v>78</v>
      </c>
      <c r="G192" s="214"/>
      <c r="H192" s="218">
        <v>1</v>
      </c>
      <c r="I192" s="219"/>
      <c r="J192" s="214"/>
      <c r="K192" s="214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134</v>
      </c>
      <c r="AU192" s="224" t="s">
        <v>80</v>
      </c>
      <c r="AV192" s="12" t="s">
        <v>80</v>
      </c>
      <c r="AW192" s="12" t="s">
        <v>35</v>
      </c>
      <c r="AX192" s="12" t="s">
        <v>78</v>
      </c>
      <c r="AY192" s="224" t="s">
        <v>123</v>
      </c>
    </row>
    <row r="193" spans="2:65" s="1" customFormat="1" ht="22.5" customHeight="1">
      <c r="B193" s="39"/>
      <c r="C193" s="198" t="s">
        <v>282</v>
      </c>
      <c r="D193" s="198" t="s">
        <v>125</v>
      </c>
      <c r="E193" s="199" t="s">
        <v>283</v>
      </c>
      <c r="F193" s="200" t="s">
        <v>284</v>
      </c>
      <c r="G193" s="201" t="s">
        <v>285</v>
      </c>
      <c r="H193" s="202">
        <v>1</v>
      </c>
      <c r="I193" s="203"/>
      <c r="J193" s="204">
        <f>ROUND(I193*H193,2)</f>
        <v>0</v>
      </c>
      <c r="K193" s="200" t="s">
        <v>129</v>
      </c>
      <c r="L193" s="59"/>
      <c r="M193" s="205" t="s">
        <v>21</v>
      </c>
      <c r="N193" s="206" t="s">
        <v>43</v>
      </c>
      <c r="O193" s="40"/>
      <c r="P193" s="207">
        <f>O193*H193</f>
        <v>0</v>
      </c>
      <c r="Q193" s="207">
        <v>2.51694</v>
      </c>
      <c r="R193" s="207">
        <f>Q193*H193</f>
        <v>2.51694</v>
      </c>
      <c r="S193" s="207">
        <v>0</v>
      </c>
      <c r="T193" s="208">
        <f>S193*H193</f>
        <v>0</v>
      </c>
      <c r="AR193" s="22" t="s">
        <v>130</v>
      </c>
      <c r="AT193" s="22" t="s">
        <v>125</v>
      </c>
      <c r="AU193" s="22" t="s">
        <v>80</v>
      </c>
      <c r="AY193" s="22" t="s">
        <v>123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22" t="s">
        <v>78</v>
      </c>
      <c r="BK193" s="209">
        <f>ROUND(I193*H193,2)</f>
        <v>0</v>
      </c>
      <c r="BL193" s="22" t="s">
        <v>130</v>
      </c>
      <c r="BM193" s="22" t="s">
        <v>286</v>
      </c>
    </row>
    <row r="194" spans="2:65" s="1" customFormat="1" ht="27">
      <c r="B194" s="39"/>
      <c r="C194" s="61"/>
      <c r="D194" s="210" t="s">
        <v>132</v>
      </c>
      <c r="E194" s="61"/>
      <c r="F194" s="211" t="s">
        <v>133</v>
      </c>
      <c r="G194" s="61"/>
      <c r="H194" s="61"/>
      <c r="I194" s="166"/>
      <c r="J194" s="61"/>
      <c r="K194" s="61"/>
      <c r="L194" s="59"/>
      <c r="M194" s="212"/>
      <c r="N194" s="40"/>
      <c r="O194" s="40"/>
      <c r="P194" s="40"/>
      <c r="Q194" s="40"/>
      <c r="R194" s="40"/>
      <c r="S194" s="40"/>
      <c r="T194" s="76"/>
      <c r="AT194" s="22" t="s">
        <v>132</v>
      </c>
      <c r="AU194" s="22" t="s">
        <v>80</v>
      </c>
    </row>
    <row r="195" spans="2:65" s="12" customFormat="1">
      <c r="B195" s="213"/>
      <c r="C195" s="214"/>
      <c r="D195" s="210" t="s">
        <v>134</v>
      </c>
      <c r="E195" s="235" t="s">
        <v>21</v>
      </c>
      <c r="F195" s="236" t="s">
        <v>78</v>
      </c>
      <c r="G195" s="214"/>
      <c r="H195" s="237">
        <v>1</v>
      </c>
      <c r="I195" s="219"/>
      <c r="J195" s="214"/>
      <c r="K195" s="214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134</v>
      </c>
      <c r="AU195" s="224" t="s">
        <v>80</v>
      </c>
      <c r="AV195" s="12" t="s">
        <v>80</v>
      </c>
      <c r="AW195" s="12" t="s">
        <v>35</v>
      </c>
      <c r="AX195" s="12" t="s">
        <v>78</v>
      </c>
      <c r="AY195" s="224" t="s">
        <v>123</v>
      </c>
    </row>
    <row r="196" spans="2:65" s="11" customFormat="1" ht="29.85" customHeight="1">
      <c r="B196" s="181"/>
      <c r="C196" s="182"/>
      <c r="D196" s="195" t="s">
        <v>71</v>
      </c>
      <c r="E196" s="196" t="s">
        <v>168</v>
      </c>
      <c r="F196" s="196" t="s">
        <v>287</v>
      </c>
      <c r="G196" s="182"/>
      <c r="H196" s="182"/>
      <c r="I196" s="185"/>
      <c r="J196" s="197">
        <f>BK196</f>
        <v>0</v>
      </c>
      <c r="K196" s="182"/>
      <c r="L196" s="187"/>
      <c r="M196" s="188"/>
      <c r="N196" s="189"/>
      <c r="O196" s="189"/>
      <c r="P196" s="190">
        <f>SUM(P197:P208)</f>
        <v>0</v>
      </c>
      <c r="Q196" s="189"/>
      <c r="R196" s="190">
        <f>SUM(R197:R208)</f>
        <v>6.1502000000000008</v>
      </c>
      <c r="S196" s="189"/>
      <c r="T196" s="191">
        <f>SUM(T197:T208)</f>
        <v>5.28</v>
      </c>
      <c r="AR196" s="192" t="s">
        <v>78</v>
      </c>
      <c r="AT196" s="193" t="s">
        <v>71</v>
      </c>
      <c r="AU196" s="193" t="s">
        <v>78</v>
      </c>
      <c r="AY196" s="192" t="s">
        <v>123</v>
      </c>
      <c r="BK196" s="194">
        <f>SUM(BK197:BK208)</f>
        <v>0</v>
      </c>
    </row>
    <row r="197" spans="2:65" s="1" customFormat="1" ht="31.5" customHeight="1">
      <c r="B197" s="39"/>
      <c r="C197" s="225" t="s">
        <v>288</v>
      </c>
      <c r="D197" s="225" t="s">
        <v>169</v>
      </c>
      <c r="E197" s="226" t="s">
        <v>289</v>
      </c>
      <c r="F197" s="227" t="s">
        <v>290</v>
      </c>
      <c r="G197" s="228" t="s">
        <v>172</v>
      </c>
      <c r="H197" s="229">
        <v>6</v>
      </c>
      <c r="I197" s="230"/>
      <c r="J197" s="231">
        <f>ROUND(I197*H197,2)</f>
        <v>0</v>
      </c>
      <c r="K197" s="227" t="s">
        <v>129</v>
      </c>
      <c r="L197" s="232"/>
      <c r="M197" s="233" t="s">
        <v>21</v>
      </c>
      <c r="N197" s="234" t="s">
        <v>43</v>
      </c>
      <c r="O197" s="40"/>
      <c r="P197" s="207">
        <f>O197*H197</f>
        <v>0</v>
      </c>
      <c r="Q197" s="207">
        <v>1</v>
      </c>
      <c r="R197" s="207">
        <f>Q197*H197</f>
        <v>6</v>
      </c>
      <c r="S197" s="207">
        <v>0</v>
      </c>
      <c r="T197" s="208">
        <f>S197*H197</f>
        <v>0</v>
      </c>
      <c r="AR197" s="22" t="s">
        <v>163</v>
      </c>
      <c r="AT197" s="22" t="s">
        <v>169</v>
      </c>
      <c r="AU197" s="22" t="s">
        <v>80</v>
      </c>
      <c r="AY197" s="22" t="s">
        <v>123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22" t="s">
        <v>78</v>
      </c>
      <c r="BK197" s="209">
        <f>ROUND(I197*H197,2)</f>
        <v>0</v>
      </c>
      <c r="BL197" s="22" t="s">
        <v>130</v>
      </c>
      <c r="BM197" s="22" t="s">
        <v>291</v>
      </c>
    </row>
    <row r="198" spans="2:65" s="1" customFormat="1" ht="27">
      <c r="B198" s="39"/>
      <c r="C198" s="61"/>
      <c r="D198" s="210" t="s">
        <v>132</v>
      </c>
      <c r="E198" s="61"/>
      <c r="F198" s="211" t="s">
        <v>133</v>
      </c>
      <c r="G198" s="61"/>
      <c r="H198" s="61"/>
      <c r="I198" s="166"/>
      <c r="J198" s="61"/>
      <c r="K198" s="61"/>
      <c r="L198" s="59"/>
      <c r="M198" s="212"/>
      <c r="N198" s="40"/>
      <c r="O198" s="40"/>
      <c r="P198" s="40"/>
      <c r="Q198" s="40"/>
      <c r="R198" s="40"/>
      <c r="S198" s="40"/>
      <c r="T198" s="76"/>
      <c r="AT198" s="22" t="s">
        <v>132</v>
      </c>
      <c r="AU198" s="22" t="s">
        <v>80</v>
      </c>
    </row>
    <row r="199" spans="2:65" s="12" customFormat="1">
      <c r="B199" s="213"/>
      <c r="C199" s="214"/>
      <c r="D199" s="215" t="s">
        <v>134</v>
      </c>
      <c r="E199" s="216" t="s">
        <v>21</v>
      </c>
      <c r="F199" s="217" t="s">
        <v>292</v>
      </c>
      <c r="G199" s="214"/>
      <c r="H199" s="218">
        <v>6</v>
      </c>
      <c r="I199" s="219"/>
      <c r="J199" s="214"/>
      <c r="K199" s="214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134</v>
      </c>
      <c r="AU199" s="224" t="s">
        <v>80</v>
      </c>
      <c r="AV199" s="12" t="s">
        <v>80</v>
      </c>
      <c r="AW199" s="12" t="s">
        <v>35</v>
      </c>
      <c r="AX199" s="12" t="s">
        <v>78</v>
      </c>
      <c r="AY199" s="224" t="s">
        <v>123</v>
      </c>
    </row>
    <row r="200" spans="2:65" s="1" customFormat="1" ht="22.5" customHeight="1">
      <c r="B200" s="39"/>
      <c r="C200" s="225" t="s">
        <v>293</v>
      </c>
      <c r="D200" s="225" t="s">
        <v>169</v>
      </c>
      <c r="E200" s="226" t="s">
        <v>294</v>
      </c>
      <c r="F200" s="227" t="s">
        <v>295</v>
      </c>
      <c r="G200" s="228" t="s">
        <v>296</v>
      </c>
      <c r="H200" s="229">
        <v>150</v>
      </c>
      <c r="I200" s="230"/>
      <c r="J200" s="231">
        <f>ROUND(I200*H200,2)</f>
        <v>0</v>
      </c>
      <c r="K200" s="227" t="s">
        <v>129</v>
      </c>
      <c r="L200" s="232"/>
      <c r="M200" s="233" t="s">
        <v>21</v>
      </c>
      <c r="N200" s="234" t="s">
        <v>43</v>
      </c>
      <c r="O200" s="40"/>
      <c r="P200" s="207">
        <f>O200*H200</f>
        <v>0</v>
      </c>
      <c r="Q200" s="207">
        <v>1E-3</v>
      </c>
      <c r="R200" s="207">
        <f>Q200*H200</f>
        <v>0.15</v>
      </c>
      <c r="S200" s="207">
        <v>0</v>
      </c>
      <c r="T200" s="208">
        <f>S200*H200</f>
        <v>0</v>
      </c>
      <c r="AR200" s="22" t="s">
        <v>163</v>
      </c>
      <c r="AT200" s="22" t="s">
        <v>169</v>
      </c>
      <c r="AU200" s="22" t="s">
        <v>80</v>
      </c>
      <c r="AY200" s="22" t="s">
        <v>123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22" t="s">
        <v>78</v>
      </c>
      <c r="BK200" s="209">
        <f>ROUND(I200*H200,2)</f>
        <v>0</v>
      </c>
      <c r="BL200" s="22" t="s">
        <v>130</v>
      </c>
      <c r="BM200" s="22" t="s">
        <v>297</v>
      </c>
    </row>
    <row r="201" spans="2:65" s="1" customFormat="1" ht="27">
      <c r="B201" s="39"/>
      <c r="C201" s="61"/>
      <c r="D201" s="210" t="s">
        <v>132</v>
      </c>
      <c r="E201" s="61"/>
      <c r="F201" s="211" t="s">
        <v>133</v>
      </c>
      <c r="G201" s="61"/>
      <c r="H201" s="61"/>
      <c r="I201" s="166"/>
      <c r="J201" s="61"/>
      <c r="K201" s="61"/>
      <c r="L201" s="59"/>
      <c r="M201" s="212"/>
      <c r="N201" s="40"/>
      <c r="O201" s="40"/>
      <c r="P201" s="40"/>
      <c r="Q201" s="40"/>
      <c r="R201" s="40"/>
      <c r="S201" s="40"/>
      <c r="T201" s="76"/>
      <c r="AT201" s="22" t="s">
        <v>132</v>
      </c>
      <c r="AU201" s="22" t="s">
        <v>80</v>
      </c>
    </row>
    <row r="202" spans="2:65" s="12" customFormat="1">
      <c r="B202" s="213"/>
      <c r="C202" s="214"/>
      <c r="D202" s="215" t="s">
        <v>134</v>
      </c>
      <c r="E202" s="216" t="s">
        <v>21</v>
      </c>
      <c r="F202" s="217" t="s">
        <v>298</v>
      </c>
      <c r="G202" s="214"/>
      <c r="H202" s="218">
        <v>150</v>
      </c>
      <c r="I202" s="219"/>
      <c r="J202" s="214"/>
      <c r="K202" s="214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134</v>
      </c>
      <c r="AU202" s="224" t="s">
        <v>80</v>
      </c>
      <c r="AV202" s="12" t="s">
        <v>80</v>
      </c>
      <c r="AW202" s="12" t="s">
        <v>35</v>
      </c>
      <c r="AX202" s="12" t="s">
        <v>78</v>
      </c>
      <c r="AY202" s="224" t="s">
        <v>123</v>
      </c>
    </row>
    <row r="203" spans="2:65" s="1" customFormat="1" ht="22.5" customHeight="1">
      <c r="B203" s="39"/>
      <c r="C203" s="198" t="s">
        <v>299</v>
      </c>
      <c r="D203" s="198" t="s">
        <v>125</v>
      </c>
      <c r="E203" s="199" t="s">
        <v>300</v>
      </c>
      <c r="F203" s="200" t="s">
        <v>301</v>
      </c>
      <c r="G203" s="201" t="s">
        <v>128</v>
      </c>
      <c r="H203" s="202">
        <v>2.4</v>
      </c>
      <c r="I203" s="203"/>
      <c r="J203" s="204">
        <f>ROUND(I203*H203,2)</f>
        <v>0</v>
      </c>
      <c r="K203" s="200" t="s">
        <v>129</v>
      </c>
      <c r="L203" s="59"/>
      <c r="M203" s="205" t="s">
        <v>21</v>
      </c>
      <c r="N203" s="206" t="s">
        <v>43</v>
      </c>
      <c r="O203" s="40"/>
      <c r="P203" s="207">
        <f>O203*H203</f>
        <v>0</v>
      </c>
      <c r="Q203" s="207">
        <v>0</v>
      </c>
      <c r="R203" s="207">
        <f>Q203*H203</f>
        <v>0</v>
      </c>
      <c r="S203" s="207">
        <v>2.2000000000000002</v>
      </c>
      <c r="T203" s="208">
        <f>S203*H203</f>
        <v>5.28</v>
      </c>
      <c r="AR203" s="22" t="s">
        <v>130</v>
      </c>
      <c r="AT203" s="22" t="s">
        <v>125</v>
      </c>
      <c r="AU203" s="22" t="s">
        <v>80</v>
      </c>
      <c r="AY203" s="22" t="s">
        <v>123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22" t="s">
        <v>78</v>
      </c>
      <c r="BK203" s="209">
        <f>ROUND(I203*H203,2)</f>
        <v>0</v>
      </c>
      <c r="BL203" s="22" t="s">
        <v>130</v>
      </c>
      <c r="BM203" s="22" t="s">
        <v>302</v>
      </c>
    </row>
    <row r="204" spans="2:65" s="1" customFormat="1" ht="27">
      <c r="B204" s="39"/>
      <c r="C204" s="61"/>
      <c r="D204" s="210" t="s">
        <v>132</v>
      </c>
      <c r="E204" s="61"/>
      <c r="F204" s="211" t="s">
        <v>133</v>
      </c>
      <c r="G204" s="61"/>
      <c r="H204" s="61"/>
      <c r="I204" s="166"/>
      <c r="J204" s="61"/>
      <c r="K204" s="61"/>
      <c r="L204" s="59"/>
      <c r="M204" s="212"/>
      <c r="N204" s="40"/>
      <c r="O204" s="40"/>
      <c r="P204" s="40"/>
      <c r="Q204" s="40"/>
      <c r="R204" s="40"/>
      <c r="S204" s="40"/>
      <c r="T204" s="76"/>
      <c r="AT204" s="22" t="s">
        <v>132</v>
      </c>
      <c r="AU204" s="22" t="s">
        <v>80</v>
      </c>
    </row>
    <row r="205" spans="2:65" s="12" customFormat="1">
      <c r="B205" s="213"/>
      <c r="C205" s="214"/>
      <c r="D205" s="215" t="s">
        <v>134</v>
      </c>
      <c r="E205" s="216" t="s">
        <v>21</v>
      </c>
      <c r="F205" s="217" t="s">
        <v>303</v>
      </c>
      <c r="G205" s="214"/>
      <c r="H205" s="218">
        <v>2.4</v>
      </c>
      <c r="I205" s="219"/>
      <c r="J205" s="214"/>
      <c r="K205" s="214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134</v>
      </c>
      <c r="AU205" s="224" t="s">
        <v>80</v>
      </c>
      <c r="AV205" s="12" t="s">
        <v>80</v>
      </c>
      <c r="AW205" s="12" t="s">
        <v>35</v>
      </c>
      <c r="AX205" s="12" t="s">
        <v>78</v>
      </c>
      <c r="AY205" s="224" t="s">
        <v>123</v>
      </c>
    </row>
    <row r="206" spans="2:65" s="1" customFormat="1" ht="22.5" customHeight="1">
      <c r="B206" s="39"/>
      <c r="C206" s="198" t="s">
        <v>304</v>
      </c>
      <c r="D206" s="198" t="s">
        <v>125</v>
      </c>
      <c r="E206" s="199" t="s">
        <v>305</v>
      </c>
      <c r="F206" s="200" t="s">
        <v>306</v>
      </c>
      <c r="G206" s="201" t="s">
        <v>209</v>
      </c>
      <c r="H206" s="202">
        <v>20</v>
      </c>
      <c r="I206" s="203"/>
      <c r="J206" s="204">
        <f>ROUND(I206*H206,2)</f>
        <v>0</v>
      </c>
      <c r="K206" s="200" t="s">
        <v>129</v>
      </c>
      <c r="L206" s="59"/>
      <c r="M206" s="205" t="s">
        <v>21</v>
      </c>
      <c r="N206" s="206" t="s">
        <v>43</v>
      </c>
      <c r="O206" s="40"/>
      <c r="P206" s="207">
        <f>O206*H206</f>
        <v>0</v>
      </c>
      <c r="Q206" s="207">
        <v>1.0000000000000001E-5</v>
      </c>
      <c r="R206" s="207">
        <f>Q206*H206</f>
        <v>2.0000000000000001E-4</v>
      </c>
      <c r="S206" s="207">
        <v>0</v>
      </c>
      <c r="T206" s="208">
        <f>S206*H206</f>
        <v>0</v>
      </c>
      <c r="AR206" s="22" t="s">
        <v>130</v>
      </c>
      <c r="AT206" s="22" t="s">
        <v>125</v>
      </c>
      <c r="AU206" s="22" t="s">
        <v>80</v>
      </c>
      <c r="AY206" s="22" t="s">
        <v>123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22" t="s">
        <v>78</v>
      </c>
      <c r="BK206" s="209">
        <f>ROUND(I206*H206,2)</f>
        <v>0</v>
      </c>
      <c r="BL206" s="22" t="s">
        <v>130</v>
      </c>
      <c r="BM206" s="22" t="s">
        <v>307</v>
      </c>
    </row>
    <row r="207" spans="2:65" s="1" customFormat="1" ht="27">
      <c r="B207" s="39"/>
      <c r="C207" s="61"/>
      <c r="D207" s="210" t="s">
        <v>132</v>
      </c>
      <c r="E207" s="61"/>
      <c r="F207" s="211" t="s">
        <v>133</v>
      </c>
      <c r="G207" s="61"/>
      <c r="H207" s="61"/>
      <c r="I207" s="166"/>
      <c r="J207" s="61"/>
      <c r="K207" s="61"/>
      <c r="L207" s="59"/>
      <c r="M207" s="212"/>
      <c r="N207" s="40"/>
      <c r="O207" s="40"/>
      <c r="P207" s="40"/>
      <c r="Q207" s="40"/>
      <c r="R207" s="40"/>
      <c r="S207" s="40"/>
      <c r="T207" s="76"/>
      <c r="AT207" s="22" t="s">
        <v>132</v>
      </c>
      <c r="AU207" s="22" t="s">
        <v>80</v>
      </c>
    </row>
    <row r="208" spans="2:65" s="12" customFormat="1">
      <c r="B208" s="213"/>
      <c r="C208" s="214"/>
      <c r="D208" s="210" t="s">
        <v>134</v>
      </c>
      <c r="E208" s="235" t="s">
        <v>21</v>
      </c>
      <c r="F208" s="236" t="s">
        <v>308</v>
      </c>
      <c r="G208" s="214"/>
      <c r="H208" s="237">
        <v>20</v>
      </c>
      <c r="I208" s="219"/>
      <c r="J208" s="214"/>
      <c r="K208" s="214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134</v>
      </c>
      <c r="AU208" s="224" t="s">
        <v>80</v>
      </c>
      <c r="AV208" s="12" t="s">
        <v>80</v>
      </c>
      <c r="AW208" s="12" t="s">
        <v>35</v>
      </c>
      <c r="AX208" s="12" t="s">
        <v>78</v>
      </c>
      <c r="AY208" s="224" t="s">
        <v>123</v>
      </c>
    </row>
    <row r="209" spans="2:65" s="11" customFormat="1" ht="29.85" customHeight="1">
      <c r="B209" s="181"/>
      <c r="C209" s="182"/>
      <c r="D209" s="195" t="s">
        <v>71</v>
      </c>
      <c r="E209" s="196" t="s">
        <v>309</v>
      </c>
      <c r="F209" s="196" t="s">
        <v>310</v>
      </c>
      <c r="G209" s="182"/>
      <c r="H209" s="182"/>
      <c r="I209" s="185"/>
      <c r="J209" s="197">
        <f>BK209</f>
        <v>0</v>
      </c>
      <c r="K209" s="182"/>
      <c r="L209" s="187"/>
      <c r="M209" s="188"/>
      <c r="N209" s="189"/>
      <c r="O209" s="189"/>
      <c r="P209" s="190">
        <f>SUM(P210:P218)</f>
        <v>0</v>
      </c>
      <c r="Q209" s="189"/>
      <c r="R209" s="190">
        <f>SUM(R210:R218)</f>
        <v>0</v>
      </c>
      <c r="S209" s="189"/>
      <c r="T209" s="191">
        <f>SUM(T210:T218)</f>
        <v>0</v>
      </c>
      <c r="AR209" s="192" t="s">
        <v>78</v>
      </c>
      <c r="AT209" s="193" t="s">
        <v>71</v>
      </c>
      <c r="AU209" s="193" t="s">
        <v>78</v>
      </c>
      <c r="AY209" s="192" t="s">
        <v>123</v>
      </c>
      <c r="BK209" s="194">
        <f>SUM(BK210:BK218)</f>
        <v>0</v>
      </c>
    </row>
    <row r="210" spans="2:65" s="1" customFormat="1" ht="31.5" customHeight="1">
      <c r="B210" s="39"/>
      <c r="C210" s="198" t="s">
        <v>311</v>
      </c>
      <c r="D210" s="198" t="s">
        <v>125</v>
      </c>
      <c r="E210" s="199" t="s">
        <v>312</v>
      </c>
      <c r="F210" s="200" t="s">
        <v>313</v>
      </c>
      <c r="G210" s="201" t="s">
        <v>172</v>
      </c>
      <c r="H210" s="202">
        <v>3.84</v>
      </c>
      <c r="I210" s="203"/>
      <c r="J210" s="204">
        <f>ROUND(I210*H210,2)</f>
        <v>0</v>
      </c>
      <c r="K210" s="200" t="s">
        <v>129</v>
      </c>
      <c r="L210" s="59"/>
      <c r="M210" s="205" t="s">
        <v>21</v>
      </c>
      <c r="N210" s="206" t="s">
        <v>43</v>
      </c>
      <c r="O210" s="40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AR210" s="22" t="s">
        <v>130</v>
      </c>
      <c r="AT210" s="22" t="s">
        <v>125</v>
      </c>
      <c r="AU210" s="22" t="s">
        <v>80</v>
      </c>
      <c r="AY210" s="22" t="s">
        <v>123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2" t="s">
        <v>78</v>
      </c>
      <c r="BK210" s="209">
        <f>ROUND(I210*H210,2)</f>
        <v>0</v>
      </c>
      <c r="BL210" s="22" t="s">
        <v>130</v>
      </c>
      <c r="BM210" s="22" t="s">
        <v>314</v>
      </c>
    </row>
    <row r="211" spans="2:65" s="1" customFormat="1" ht="27">
      <c r="B211" s="39"/>
      <c r="C211" s="61"/>
      <c r="D211" s="210" t="s">
        <v>132</v>
      </c>
      <c r="E211" s="61"/>
      <c r="F211" s="211" t="s">
        <v>148</v>
      </c>
      <c r="G211" s="61"/>
      <c r="H211" s="61"/>
      <c r="I211" s="166"/>
      <c r="J211" s="61"/>
      <c r="K211" s="61"/>
      <c r="L211" s="59"/>
      <c r="M211" s="212"/>
      <c r="N211" s="40"/>
      <c r="O211" s="40"/>
      <c r="P211" s="40"/>
      <c r="Q211" s="40"/>
      <c r="R211" s="40"/>
      <c r="S211" s="40"/>
      <c r="T211" s="76"/>
      <c r="AT211" s="22" t="s">
        <v>132</v>
      </c>
      <c r="AU211" s="22" t="s">
        <v>80</v>
      </c>
    </row>
    <row r="212" spans="2:65" s="12" customFormat="1">
      <c r="B212" s="213"/>
      <c r="C212" s="214"/>
      <c r="D212" s="215" t="s">
        <v>134</v>
      </c>
      <c r="E212" s="216" t="s">
        <v>21</v>
      </c>
      <c r="F212" s="217" t="s">
        <v>315</v>
      </c>
      <c r="G212" s="214"/>
      <c r="H212" s="218">
        <v>3.84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134</v>
      </c>
      <c r="AU212" s="224" t="s">
        <v>80</v>
      </c>
      <c r="AV212" s="12" t="s">
        <v>80</v>
      </c>
      <c r="AW212" s="12" t="s">
        <v>35</v>
      </c>
      <c r="AX212" s="12" t="s">
        <v>78</v>
      </c>
      <c r="AY212" s="224" t="s">
        <v>123</v>
      </c>
    </row>
    <row r="213" spans="2:65" s="1" customFormat="1" ht="31.5" customHeight="1">
      <c r="B213" s="39"/>
      <c r="C213" s="198" t="s">
        <v>316</v>
      </c>
      <c r="D213" s="198" t="s">
        <v>125</v>
      </c>
      <c r="E213" s="199" t="s">
        <v>317</v>
      </c>
      <c r="F213" s="200" t="s">
        <v>318</v>
      </c>
      <c r="G213" s="201" t="s">
        <v>172</v>
      </c>
      <c r="H213" s="202">
        <v>3.84</v>
      </c>
      <c r="I213" s="203"/>
      <c r="J213" s="204">
        <f>ROUND(I213*H213,2)</f>
        <v>0</v>
      </c>
      <c r="K213" s="200" t="s">
        <v>129</v>
      </c>
      <c r="L213" s="59"/>
      <c r="M213" s="205" t="s">
        <v>21</v>
      </c>
      <c r="N213" s="206" t="s">
        <v>43</v>
      </c>
      <c r="O213" s="40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AR213" s="22" t="s">
        <v>130</v>
      </c>
      <c r="AT213" s="22" t="s">
        <v>125</v>
      </c>
      <c r="AU213" s="22" t="s">
        <v>80</v>
      </c>
      <c r="AY213" s="22" t="s">
        <v>123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2" t="s">
        <v>78</v>
      </c>
      <c r="BK213" s="209">
        <f>ROUND(I213*H213,2)</f>
        <v>0</v>
      </c>
      <c r="BL213" s="22" t="s">
        <v>130</v>
      </c>
      <c r="BM213" s="22" t="s">
        <v>319</v>
      </c>
    </row>
    <row r="214" spans="2:65" s="1" customFormat="1" ht="27">
      <c r="B214" s="39"/>
      <c r="C214" s="61"/>
      <c r="D214" s="210" t="s">
        <v>132</v>
      </c>
      <c r="E214" s="61"/>
      <c r="F214" s="211" t="s">
        <v>148</v>
      </c>
      <c r="G214" s="61"/>
      <c r="H214" s="61"/>
      <c r="I214" s="166"/>
      <c r="J214" s="61"/>
      <c r="K214" s="61"/>
      <c r="L214" s="59"/>
      <c r="M214" s="212"/>
      <c r="N214" s="40"/>
      <c r="O214" s="40"/>
      <c r="P214" s="40"/>
      <c r="Q214" s="40"/>
      <c r="R214" s="40"/>
      <c r="S214" s="40"/>
      <c r="T214" s="76"/>
      <c r="AT214" s="22" t="s">
        <v>132</v>
      </c>
      <c r="AU214" s="22" t="s">
        <v>80</v>
      </c>
    </row>
    <row r="215" spans="2:65" s="12" customFormat="1">
      <c r="B215" s="213"/>
      <c r="C215" s="214"/>
      <c r="D215" s="215" t="s">
        <v>134</v>
      </c>
      <c r="E215" s="216" t="s">
        <v>21</v>
      </c>
      <c r="F215" s="217" t="s">
        <v>315</v>
      </c>
      <c r="G215" s="214"/>
      <c r="H215" s="218">
        <v>3.84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134</v>
      </c>
      <c r="AU215" s="224" t="s">
        <v>80</v>
      </c>
      <c r="AV215" s="12" t="s">
        <v>80</v>
      </c>
      <c r="AW215" s="12" t="s">
        <v>35</v>
      </c>
      <c r="AX215" s="12" t="s">
        <v>78</v>
      </c>
      <c r="AY215" s="224" t="s">
        <v>123</v>
      </c>
    </row>
    <row r="216" spans="2:65" s="1" customFormat="1" ht="22.5" customHeight="1">
      <c r="B216" s="39"/>
      <c r="C216" s="198" t="s">
        <v>320</v>
      </c>
      <c r="D216" s="198" t="s">
        <v>125</v>
      </c>
      <c r="E216" s="199" t="s">
        <v>321</v>
      </c>
      <c r="F216" s="200" t="s">
        <v>322</v>
      </c>
      <c r="G216" s="201" t="s">
        <v>172</v>
      </c>
      <c r="H216" s="202">
        <v>3.84</v>
      </c>
      <c r="I216" s="203"/>
      <c r="J216" s="204">
        <f>ROUND(I216*H216,2)</f>
        <v>0</v>
      </c>
      <c r="K216" s="200" t="s">
        <v>129</v>
      </c>
      <c r="L216" s="59"/>
      <c r="M216" s="205" t="s">
        <v>21</v>
      </c>
      <c r="N216" s="206" t="s">
        <v>43</v>
      </c>
      <c r="O216" s="40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AR216" s="22" t="s">
        <v>130</v>
      </c>
      <c r="AT216" s="22" t="s">
        <v>125</v>
      </c>
      <c r="AU216" s="22" t="s">
        <v>80</v>
      </c>
      <c r="AY216" s="22" t="s">
        <v>123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2" t="s">
        <v>78</v>
      </c>
      <c r="BK216" s="209">
        <f>ROUND(I216*H216,2)</f>
        <v>0</v>
      </c>
      <c r="BL216" s="22" t="s">
        <v>130</v>
      </c>
      <c r="BM216" s="22" t="s">
        <v>323</v>
      </c>
    </row>
    <row r="217" spans="2:65" s="1" customFormat="1" ht="27">
      <c r="B217" s="39"/>
      <c r="C217" s="61"/>
      <c r="D217" s="210" t="s">
        <v>132</v>
      </c>
      <c r="E217" s="61"/>
      <c r="F217" s="211" t="s">
        <v>148</v>
      </c>
      <c r="G217" s="61"/>
      <c r="H217" s="61"/>
      <c r="I217" s="166"/>
      <c r="J217" s="61"/>
      <c r="K217" s="61"/>
      <c r="L217" s="59"/>
      <c r="M217" s="212"/>
      <c r="N217" s="40"/>
      <c r="O217" s="40"/>
      <c r="P217" s="40"/>
      <c r="Q217" s="40"/>
      <c r="R217" s="40"/>
      <c r="S217" s="40"/>
      <c r="T217" s="76"/>
      <c r="AT217" s="22" t="s">
        <v>132</v>
      </c>
      <c r="AU217" s="22" t="s">
        <v>80</v>
      </c>
    </row>
    <row r="218" spans="2:65" s="12" customFormat="1">
      <c r="B218" s="213"/>
      <c r="C218" s="214"/>
      <c r="D218" s="210" t="s">
        <v>134</v>
      </c>
      <c r="E218" s="235" t="s">
        <v>21</v>
      </c>
      <c r="F218" s="236" t="s">
        <v>315</v>
      </c>
      <c r="G218" s="214"/>
      <c r="H218" s="237">
        <v>3.84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134</v>
      </c>
      <c r="AU218" s="224" t="s">
        <v>80</v>
      </c>
      <c r="AV218" s="12" t="s">
        <v>80</v>
      </c>
      <c r="AW218" s="12" t="s">
        <v>35</v>
      </c>
      <c r="AX218" s="12" t="s">
        <v>78</v>
      </c>
      <c r="AY218" s="224" t="s">
        <v>123</v>
      </c>
    </row>
    <row r="219" spans="2:65" s="11" customFormat="1" ht="29.85" customHeight="1">
      <c r="B219" s="181"/>
      <c r="C219" s="182"/>
      <c r="D219" s="195" t="s">
        <v>71</v>
      </c>
      <c r="E219" s="196" t="s">
        <v>324</v>
      </c>
      <c r="F219" s="196" t="s">
        <v>325</v>
      </c>
      <c r="G219" s="182"/>
      <c r="H219" s="182"/>
      <c r="I219" s="185"/>
      <c r="J219" s="197">
        <f>BK219</f>
        <v>0</v>
      </c>
      <c r="K219" s="182"/>
      <c r="L219" s="187"/>
      <c r="M219" s="188"/>
      <c r="N219" s="189"/>
      <c r="O219" s="189"/>
      <c r="P219" s="190">
        <f>SUM(P220:P222)</f>
        <v>0</v>
      </c>
      <c r="Q219" s="189"/>
      <c r="R219" s="190">
        <f>SUM(R220:R222)</f>
        <v>0</v>
      </c>
      <c r="S219" s="189"/>
      <c r="T219" s="191">
        <f>SUM(T220:T222)</f>
        <v>0</v>
      </c>
      <c r="AR219" s="192" t="s">
        <v>78</v>
      </c>
      <c r="AT219" s="193" t="s">
        <v>71</v>
      </c>
      <c r="AU219" s="193" t="s">
        <v>78</v>
      </c>
      <c r="AY219" s="192" t="s">
        <v>123</v>
      </c>
      <c r="BK219" s="194">
        <f>SUM(BK220:BK222)</f>
        <v>0</v>
      </c>
    </row>
    <row r="220" spans="2:65" s="1" customFormat="1" ht="44.25" customHeight="1">
      <c r="B220" s="39"/>
      <c r="C220" s="198" t="s">
        <v>326</v>
      </c>
      <c r="D220" s="198" t="s">
        <v>125</v>
      </c>
      <c r="E220" s="199" t="s">
        <v>327</v>
      </c>
      <c r="F220" s="200" t="s">
        <v>328</v>
      </c>
      <c r="G220" s="201" t="s">
        <v>172</v>
      </c>
      <c r="H220" s="202">
        <v>96.986000000000004</v>
      </c>
      <c r="I220" s="203"/>
      <c r="J220" s="204">
        <f>ROUND(I220*H220,2)</f>
        <v>0</v>
      </c>
      <c r="K220" s="200" t="s">
        <v>129</v>
      </c>
      <c r="L220" s="59"/>
      <c r="M220" s="205" t="s">
        <v>21</v>
      </c>
      <c r="N220" s="206" t="s">
        <v>43</v>
      </c>
      <c r="O220" s="40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AR220" s="22" t="s">
        <v>130</v>
      </c>
      <c r="AT220" s="22" t="s">
        <v>125</v>
      </c>
      <c r="AU220" s="22" t="s">
        <v>80</v>
      </c>
      <c r="AY220" s="22" t="s">
        <v>123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22" t="s">
        <v>78</v>
      </c>
      <c r="BK220" s="209">
        <f>ROUND(I220*H220,2)</f>
        <v>0</v>
      </c>
      <c r="BL220" s="22" t="s">
        <v>130</v>
      </c>
      <c r="BM220" s="22" t="s">
        <v>329</v>
      </c>
    </row>
    <row r="221" spans="2:65" s="1" customFormat="1" ht="27">
      <c r="B221" s="39"/>
      <c r="C221" s="61"/>
      <c r="D221" s="210" t="s">
        <v>132</v>
      </c>
      <c r="E221" s="61"/>
      <c r="F221" s="211" t="s">
        <v>330</v>
      </c>
      <c r="G221" s="61"/>
      <c r="H221" s="61"/>
      <c r="I221" s="166"/>
      <c r="J221" s="61"/>
      <c r="K221" s="61"/>
      <c r="L221" s="59"/>
      <c r="M221" s="212"/>
      <c r="N221" s="40"/>
      <c r="O221" s="40"/>
      <c r="P221" s="40"/>
      <c r="Q221" s="40"/>
      <c r="R221" s="40"/>
      <c r="S221" s="40"/>
      <c r="T221" s="76"/>
      <c r="AT221" s="22" t="s">
        <v>132</v>
      </c>
      <c r="AU221" s="22" t="s">
        <v>80</v>
      </c>
    </row>
    <row r="222" spans="2:65" s="12" customFormat="1">
      <c r="B222" s="213"/>
      <c r="C222" s="214"/>
      <c r="D222" s="210" t="s">
        <v>134</v>
      </c>
      <c r="E222" s="235" t="s">
        <v>21</v>
      </c>
      <c r="F222" s="236" t="s">
        <v>331</v>
      </c>
      <c r="G222" s="214"/>
      <c r="H222" s="237">
        <v>96.986000000000004</v>
      </c>
      <c r="I222" s="219"/>
      <c r="J222" s="214"/>
      <c r="K222" s="214"/>
      <c r="L222" s="220"/>
      <c r="M222" s="238"/>
      <c r="N222" s="239"/>
      <c r="O222" s="239"/>
      <c r="P222" s="239"/>
      <c r="Q222" s="239"/>
      <c r="R222" s="239"/>
      <c r="S222" s="239"/>
      <c r="T222" s="240"/>
      <c r="AT222" s="224" t="s">
        <v>134</v>
      </c>
      <c r="AU222" s="224" t="s">
        <v>80</v>
      </c>
      <c r="AV222" s="12" t="s">
        <v>80</v>
      </c>
      <c r="AW222" s="12" t="s">
        <v>35</v>
      </c>
      <c r="AX222" s="12" t="s">
        <v>78</v>
      </c>
      <c r="AY222" s="224" t="s">
        <v>123</v>
      </c>
    </row>
    <row r="223" spans="2:65" s="1" customFormat="1" ht="6.95" customHeight="1">
      <c r="B223" s="54"/>
      <c r="C223" s="55"/>
      <c r="D223" s="55"/>
      <c r="E223" s="55"/>
      <c r="F223" s="55"/>
      <c r="G223" s="55"/>
      <c r="H223" s="55"/>
      <c r="I223" s="142"/>
      <c r="J223" s="55"/>
      <c r="K223" s="55"/>
      <c r="L223" s="59"/>
    </row>
  </sheetData>
  <sheetProtection algorithmName="SHA-512" hashValue="vYR7HEEXoArAICBXSPl3vbJ7VsVzQlco9FteEnhIkiF0NLR+hme8AjdQiCYvRhjUlQDvGXZf3nycXaOMNX+YiQ==" saltValue="pTgi9pfqXenuaG2R99rBvw==" spinCount="100000" sheet="1" objects="1" scenarios="1" formatCells="0" formatColumns="0" formatRows="0" sort="0" autoFilter="0"/>
  <autoFilter ref="C88:K222"/>
  <mergeCells count="12">
    <mergeCell ref="E79:H79"/>
    <mergeCell ref="E81:H81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7:H7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0" t="s">
        <v>332</v>
      </c>
      <c r="D3" s="370"/>
      <c r="E3" s="370"/>
      <c r="F3" s="370"/>
      <c r="G3" s="370"/>
      <c r="H3" s="370"/>
      <c r="I3" s="370"/>
      <c r="J3" s="370"/>
      <c r="K3" s="246"/>
    </row>
    <row r="4" spans="2:11" ht="25.5" customHeight="1">
      <c r="B4" s="247"/>
      <c r="C4" s="371" t="s">
        <v>333</v>
      </c>
      <c r="D4" s="371"/>
      <c r="E4" s="371"/>
      <c r="F4" s="371"/>
      <c r="G4" s="371"/>
      <c r="H4" s="371"/>
      <c r="I4" s="371"/>
      <c r="J4" s="371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9" t="s">
        <v>334</v>
      </c>
      <c r="D6" s="369"/>
      <c r="E6" s="369"/>
      <c r="F6" s="369"/>
      <c r="G6" s="369"/>
      <c r="H6" s="369"/>
      <c r="I6" s="369"/>
      <c r="J6" s="369"/>
      <c r="K6" s="248"/>
    </row>
    <row r="7" spans="2:11" ht="15" customHeight="1">
      <c r="B7" s="251"/>
      <c r="C7" s="369" t="s">
        <v>335</v>
      </c>
      <c r="D7" s="369"/>
      <c r="E7" s="369"/>
      <c r="F7" s="369"/>
      <c r="G7" s="369"/>
      <c r="H7" s="369"/>
      <c r="I7" s="369"/>
      <c r="J7" s="369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9" t="s">
        <v>336</v>
      </c>
      <c r="D9" s="369"/>
      <c r="E9" s="369"/>
      <c r="F9" s="369"/>
      <c r="G9" s="369"/>
      <c r="H9" s="369"/>
      <c r="I9" s="369"/>
      <c r="J9" s="369"/>
      <c r="K9" s="248"/>
    </row>
    <row r="10" spans="2:11" ht="15" customHeight="1">
      <c r="B10" s="251"/>
      <c r="C10" s="250"/>
      <c r="D10" s="369" t="s">
        <v>337</v>
      </c>
      <c r="E10" s="369"/>
      <c r="F10" s="369"/>
      <c r="G10" s="369"/>
      <c r="H10" s="369"/>
      <c r="I10" s="369"/>
      <c r="J10" s="369"/>
      <c r="K10" s="248"/>
    </row>
    <row r="11" spans="2:11" ht="15" customHeight="1">
      <c r="B11" s="251"/>
      <c r="C11" s="252"/>
      <c r="D11" s="369" t="s">
        <v>338</v>
      </c>
      <c r="E11" s="369"/>
      <c r="F11" s="369"/>
      <c r="G11" s="369"/>
      <c r="H11" s="369"/>
      <c r="I11" s="369"/>
      <c r="J11" s="369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9" t="s">
        <v>339</v>
      </c>
      <c r="E13" s="369"/>
      <c r="F13" s="369"/>
      <c r="G13" s="369"/>
      <c r="H13" s="369"/>
      <c r="I13" s="369"/>
      <c r="J13" s="369"/>
      <c r="K13" s="248"/>
    </row>
    <row r="14" spans="2:11" ht="15" customHeight="1">
      <c r="B14" s="251"/>
      <c r="C14" s="252"/>
      <c r="D14" s="369" t="s">
        <v>340</v>
      </c>
      <c r="E14" s="369"/>
      <c r="F14" s="369"/>
      <c r="G14" s="369"/>
      <c r="H14" s="369"/>
      <c r="I14" s="369"/>
      <c r="J14" s="369"/>
      <c r="K14" s="248"/>
    </row>
    <row r="15" spans="2:11" ht="15" customHeight="1">
      <c r="B15" s="251"/>
      <c r="C15" s="252"/>
      <c r="D15" s="369" t="s">
        <v>341</v>
      </c>
      <c r="E15" s="369"/>
      <c r="F15" s="369"/>
      <c r="G15" s="369"/>
      <c r="H15" s="369"/>
      <c r="I15" s="369"/>
      <c r="J15" s="369"/>
      <c r="K15" s="248"/>
    </row>
    <row r="16" spans="2:11" ht="15" customHeight="1">
      <c r="B16" s="251"/>
      <c r="C16" s="252"/>
      <c r="D16" s="252"/>
      <c r="E16" s="253" t="s">
        <v>77</v>
      </c>
      <c r="F16" s="369" t="s">
        <v>342</v>
      </c>
      <c r="G16" s="369"/>
      <c r="H16" s="369"/>
      <c r="I16" s="369"/>
      <c r="J16" s="369"/>
      <c r="K16" s="248"/>
    </row>
    <row r="17" spans="2:11" ht="15" customHeight="1">
      <c r="B17" s="251"/>
      <c r="C17" s="252"/>
      <c r="D17" s="252"/>
      <c r="E17" s="253" t="s">
        <v>343</v>
      </c>
      <c r="F17" s="369" t="s">
        <v>344</v>
      </c>
      <c r="G17" s="369"/>
      <c r="H17" s="369"/>
      <c r="I17" s="369"/>
      <c r="J17" s="369"/>
      <c r="K17" s="248"/>
    </row>
    <row r="18" spans="2:11" ht="15" customHeight="1">
      <c r="B18" s="251"/>
      <c r="C18" s="252"/>
      <c r="D18" s="252"/>
      <c r="E18" s="253" t="s">
        <v>345</v>
      </c>
      <c r="F18" s="369" t="s">
        <v>346</v>
      </c>
      <c r="G18" s="369"/>
      <c r="H18" s="369"/>
      <c r="I18" s="369"/>
      <c r="J18" s="369"/>
      <c r="K18" s="248"/>
    </row>
    <row r="19" spans="2:11" ht="15" customHeight="1">
      <c r="B19" s="251"/>
      <c r="C19" s="252"/>
      <c r="D19" s="252"/>
      <c r="E19" s="253" t="s">
        <v>347</v>
      </c>
      <c r="F19" s="369" t="s">
        <v>348</v>
      </c>
      <c r="G19" s="369"/>
      <c r="H19" s="369"/>
      <c r="I19" s="369"/>
      <c r="J19" s="369"/>
      <c r="K19" s="248"/>
    </row>
    <row r="20" spans="2:11" ht="15" customHeight="1">
      <c r="B20" s="251"/>
      <c r="C20" s="252"/>
      <c r="D20" s="252"/>
      <c r="E20" s="253" t="s">
        <v>349</v>
      </c>
      <c r="F20" s="369" t="s">
        <v>350</v>
      </c>
      <c r="G20" s="369"/>
      <c r="H20" s="369"/>
      <c r="I20" s="369"/>
      <c r="J20" s="369"/>
      <c r="K20" s="248"/>
    </row>
    <row r="21" spans="2:11" ht="15" customHeight="1">
      <c r="B21" s="251"/>
      <c r="C21" s="252"/>
      <c r="D21" s="252"/>
      <c r="E21" s="253" t="s">
        <v>83</v>
      </c>
      <c r="F21" s="369" t="s">
        <v>351</v>
      </c>
      <c r="G21" s="369"/>
      <c r="H21" s="369"/>
      <c r="I21" s="369"/>
      <c r="J21" s="369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9" t="s">
        <v>352</v>
      </c>
      <c r="D23" s="369"/>
      <c r="E23" s="369"/>
      <c r="F23" s="369"/>
      <c r="G23" s="369"/>
      <c r="H23" s="369"/>
      <c r="I23" s="369"/>
      <c r="J23" s="369"/>
      <c r="K23" s="248"/>
    </row>
    <row r="24" spans="2:11" ht="15" customHeight="1">
      <c r="B24" s="251"/>
      <c r="C24" s="369" t="s">
        <v>353</v>
      </c>
      <c r="D24" s="369"/>
      <c r="E24" s="369"/>
      <c r="F24" s="369"/>
      <c r="G24" s="369"/>
      <c r="H24" s="369"/>
      <c r="I24" s="369"/>
      <c r="J24" s="369"/>
      <c r="K24" s="248"/>
    </row>
    <row r="25" spans="2:11" ht="15" customHeight="1">
      <c r="B25" s="251"/>
      <c r="C25" s="250"/>
      <c r="D25" s="369" t="s">
        <v>354</v>
      </c>
      <c r="E25" s="369"/>
      <c r="F25" s="369"/>
      <c r="G25" s="369"/>
      <c r="H25" s="369"/>
      <c r="I25" s="369"/>
      <c r="J25" s="369"/>
      <c r="K25" s="248"/>
    </row>
    <row r="26" spans="2:11" ht="15" customHeight="1">
      <c r="B26" s="251"/>
      <c r="C26" s="252"/>
      <c r="D26" s="369" t="s">
        <v>355</v>
      </c>
      <c r="E26" s="369"/>
      <c r="F26" s="369"/>
      <c r="G26" s="369"/>
      <c r="H26" s="369"/>
      <c r="I26" s="369"/>
      <c r="J26" s="369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9" t="s">
        <v>356</v>
      </c>
      <c r="E28" s="369"/>
      <c r="F28" s="369"/>
      <c r="G28" s="369"/>
      <c r="H28" s="369"/>
      <c r="I28" s="369"/>
      <c r="J28" s="369"/>
      <c r="K28" s="248"/>
    </row>
    <row r="29" spans="2:11" ht="15" customHeight="1">
      <c r="B29" s="251"/>
      <c r="C29" s="252"/>
      <c r="D29" s="369" t="s">
        <v>357</v>
      </c>
      <c r="E29" s="369"/>
      <c r="F29" s="369"/>
      <c r="G29" s="369"/>
      <c r="H29" s="369"/>
      <c r="I29" s="369"/>
      <c r="J29" s="369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9" t="s">
        <v>358</v>
      </c>
      <c r="E31" s="369"/>
      <c r="F31" s="369"/>
      <c r="G31" s="369"/>
      <c r="H31" s="369"/>
      <c r="I31" s="369"/>
      <c r="J31" s="369"/>
      <c r="K31" s="248"/>
    </row>
    <row r="32" spans="2:11" ht="15" customHeight="1">
      <c r="B32" s="251"/>
      <c r="C32" s="252"/>
      <c r="D32" s="369" t="s">
        <v>359</v>
      </c>
      <c r="E32" s="369"/>
      <c r="F32" s="369"/>
      <c r="G32" s="369"/>
      <c r="H32" s="369"/>
      <c r="I32" s="369"/>
      <c r="J32" s="369"/>
      <c r="K32" s="248"/>
    </row>
    <row r="33" spans="2:11" ht="15" customHeight="1">
      <c r="B33" s="251"/>
      <c r="C33" s="252"/>
      <c r="D33" s="369" t="s">
        <v>360</v>
      </c>
      <c r="E33" s="369"/>
      <c r="F33" s="369"/>
      <c r="G33" s="369"/>
      <c r="H33" s="369"/>
      <c r="I33" s="369"/>
      <c r="J33" s="369"/>
      <c r="K33" s="248"/>
    </row>
    <row r="34" spans="2:11" ht="15" customHeight="1">
      <c r="B34" s="251"/>
      <c r="C34" s="252"/>
      <c r="D34" s="250"/>
      <c r="E34" s="254" t="s">
        <v>108</v>
      </c>
      <c r="F34" s="250"/>
      <c r="G34" s="369" t="s">
        <v>361</v>
      </c>
      <c r="H34" s="369"/>
      <c r="I34" s="369"/>
      <c r="J34" s="369"/>
      <c r="K34" s="248"/>
    </row>
    <row r="35" spans="2:11" ht="30.75" customHeight="1">
      <c r="B35" s="251"/>
      <c r="C35" s="252"/>
      <c r="D35" s="250"/>
      <c r="E35" s="254" t="s">
        <v>362</v>
      </c>
      <c r="F35" s="250"/>
      <c r="G35" s="369" t="s">
        <v>363</v>
      </c>
      <c r="H35" s="369"/>
      <c r="I35" s="369"/>
      <c r="J35" s="369"/>
      <c r="K35" s="248"/>
    </row>
    <row r="36" spans="2:11" ht="15" customHeight="1">
      <c r="B36" s="251"/>
      <c r="C36" s="252"/>
      <c r="D36" s="250"/>
      <c r="E36" s="254" t="s">
        <v>53</v>
      </c>
      <c r="F36" s="250"/>
      <c r="G36" s="369" t="s">
        <v>364</v>
      </c>
      <c r="H36" s="369"/>
      <c r="I36" s="369"/>
      <c r="J36" s="369"/>
      <c r="K36" s="248"/>
    </row>
    <row r="37" spans="2:11" ht="15" customHeight="1">
      <c r="B37" s="251"/>
      <c r="C37" s="252"/>
      <c r="D37" s="250"/>
      <c r="E37" s="254" t="s">
        <v>109</v>
      </c>
      <c r="F37" s="250"/>
      <c r="G37" s="369" t="s">
        <v>365</v>
      </c>
      <c r="H37" s="369"/>
      <c r="I37" s="369"/>
      <c r="J37" s="369"/>
      <c r="K37" s="248"/>
    </row>
    <row r="38" spans="2:11" ht="15" customHeight="1">
      <c r="B38" s="251"/>
      <c r="C38" s="252"/>
      <c r="D38" s="250"/>
      <c r="E38" s="254" t="s">
        <v>110</v>
      </c>
      <c r="F38" s="250"/>
      <c r="G38" s="369" t="s">
        <v>366</v>
      </c>
      <c r="H38" s="369"/>
      <c r="I38" s="369"/>
      <c r="J38" s="369"/>
      <c r="K38" s="248"/>
    </row>
    <row r="39" spans="2:11" ht="15" customHeight="1">
      <c r="B39" s="251"/>
      <c r="C39" s="252"/>
      <c r="D39" s="250"/>
      <c r="E39" s="254" t="s">
        <v>111</v>
      </c>
      <c r="F39" s="250"/>
      <c r="G39" s="369" t="s">
        <v>367</v>
      </c>
      <c r="H39" s="369"/>
      <c r="I39" s="369"/>
      <c r="J39" s="369"/>
      <c r="K39" s="248"/>
    </row>
    <row r="40" spans="2:11" ht="15" customHeight="1">
      <c r="B40" s="251"/>
      <c r="C40" s="252"/>
      <c r="D40" s="250"/>
      <c r="E40" s="254" t="s">
        <v>368</v>
      </c>
      <c r="F40" s="250"/>
      <c r="G40" s="369" t="s">
        <v>369</v>
      </c>
      <c r="H40" s="369"/>
      <c r="I40" s="369"/>
      <c r="J40" s="369"/>
      <c r="K40" s="248"/>
    </row>
    <row r="41" spans="2:11" ht="15" customHeight="1">
      <c r="B41" s="251"/>
      <c r="C41" s="252"/>
      <c r="D41" s="250"/>
      <c r="E41" s="254"/>
      <c r="F41" s="250"/>
      <c r="G41" s="369" t="s">
        <v>370</v>
      </c>
      <c r="H41" s="369"/>
      <c r="I41" s="369"/>
      <c r="J41" s="369"/>
      <c r="K41" s="248"/>
    </row>
    <row r="42" spans="2:11" ht="15" customHeight="1">
      <c r="B42" s="251"/>
      <c r="C42" s="252"/>
      <c r="D42" s="250"/>
      <c r="E42" s="254" t="s">
        <v>371</v>
      </c>
      <c r="F42" s="250"/>
      <c r="G42" s="369" t="s">
        <v>372</v>
      </c>
      <c r="H42" s="369"/>
      <c r="I42" s="369"/>
      <c r="J42" s="369"/>
      <c r="K42" s="248"/>
    </row>
    <row r="43" spans="2:11" ht="15" customHeight="1">
      <c r="B43" s="251"/>
      <c r="C43" s="252"/>
      <c r="D43" s="250"/>
      <c r="E43" s="254" t="s">
        <v>113</v>
      </c>
      <c r="F43" s="250"/>
      <c r="G43" s="369" t="s">
        <v>373</v>
      </c>
      <c r="H43" s="369"/>
      <c r="I43" s="369"/>
      <c r="J43" s="369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9" t="s">
        <v>374</v>
      </c>
      <c r="E45" s="369"/>
      <c r="F45" s="369"/>
      <c r="G45" s="369"/>
      <c r="H45" s="369"/>
      <c r="I45" s="369"/>
      <c r="J45" s="369"/>
      <c r="K45" s="248"/>
    </row>
    <row r="46" spans="2:11" ht="15" customHeight="1">
      <c r="B46" s="251"/>
      <c r="C46" s="252"/>
      <c r="D46" s="252"/>
      <c r="E46" s="369" t="s">
        <v>375</v>
      </c>
      <c r="F46" s="369"/>
      <c r="G46" s="369"/>
      <c r="H46" s="369"/>
      <c r="I46" s="369"/>
      <c r="J46" s="369"/>
      <c r="K46" s="248"/>
    </row>
    <row r="47" spans="2:11" ht="15" customHeight="1">
      <c r="B47" s="251"/>
      <c r="C47" s="252"/>
      <c r="D47" s="252"/>
      <c r="E47" s="369" t="s">
        <v>376</v>
      </c>
      <c r="F47" s="369"/>
      <c r="G47" s="369"/>
      <c r="H47" s="369"/>
      <c r="I47" s="369"/>
      <c r="J47" s="369"/>
      <c r="K47" s="248"/>
    </row>
    <row r="48" spans="2:11" ht="15" customHeight="1">
      <c r="B48" s="251"/>
      <c r="C48" s="252"/>
      <c r="D48" s="252"/>
      <c r="E48" s="369" t="s">
        <v>377</v>
      </c>
      <c r="F48" s="369"/>
      <c r="G48" s="369"/>
      <c r="H48" s="369"/>
      <c r="I48" s="369"/>
      <c r="J48" s="369"/>
      <c r="K48" s="248"/>
    </row>
    <row r="49" spans="2:11" ht="15" customHeight="1">
      <c r="B49" s="251"/>
      <c r="C49" s="252"/>
      <c r="D49" s="369" t="s">
        <v>378</v>
      </c>
      <c r="E49" s="369"/>
      <c r="F49" s="369"/>
      <c r="G49" s="369"/>
      <c r="H49" s="369"/>
      <c r="I49" s="369"/>
      <c r="J49" s="369"/>
      <c r="K49" s="248"/>
    </row>
    <row r="50" spans="2:11" ht="25.5" customHeight="1">
      <c r="B50" s="247"/>
      <c r="C50" s="371" t="s">
        <v>379</v>
      </c>
      <c r="D50" s="371"/>
      <c r="E50" s="371"/>
      <c r="F50" s="371"/>
      <c r="G50" s="371"/>
      <c r="H50" s="371"/>
      <c r="I50" s="371"/>
      <c r="J50" s="371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9" t="s">
        <v>380</v>
      </c>
      <c r="D52" s="369"/>
      <c r="E52" s="369"/>
      <c r="F52" s="369"/>
      <c r="G52" s="369"/>
      <c r="H52" s="369"/>
      <c r="I52" s="369"/>
      <c r="J52" s="369"/>
      <c r="K52" s="248"/>
    </row>
    <row r="53" spans="2:11" ht="15" customHeight="1">
      <c r="B53" s="247"/>
      <c r="C53" s="369" t="s">
        <v>381</v>
      </c>
      <c r="D53" s="369"/>
      <c r="E53" s="369"/>
      <c r="F53" s="369"/>
      <c r="G53" s="369"/>
      <c r="H53" s="369"/>
      <c r="I53" s="369"/>
      <c r="J53" s="369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9" t="s">
        <v>382</v>
      </c>
      <c r="D55" s="369"/>
      <c r="E55" s="369"/>
      <c r="F55" s="369"/>
      <c r="G55" s="369"/>
      <c r="H55" s="369"/>
      <c r="I55" s="369"/>
      <c r="J55" s="369"/>
      <c r="K55" s="248"/>
    </row>
    <row r="56" spans="2:11" ht="15" customHeight="1">
      <c r="B56" s="247"/>
      <c r="C56" s="252"/>
      <c r="D56" s="369" t="s">
        <v>383</v>
      </c>
      <c r="E56" s="369"/>
      <c r="F56" s="369"/>
      <c r="G56" s="369"/>
      <c r="H56" s="369"/>
      <c r="I56" s="369"/>
      <c r="J56" s="369"/>
      <c r="K56" s="248"/>
    </row>
    <row r="57" spans="2:11" ht="15" customHeight="1">
      <c r="B57" s="247"/>
      <c r="C57" s="252"/>
      <c r="D57" s="369" t="s">
        <v>384</v>
      </c>
      <c r="E57" s="369"/>
      <c r="F57" s="369"/>
      <c r="G57" s="369"/>
      <c r="H57" s="369"/>
      <c r="I57" s="369"/>
      <c r="J57" s="369"/>
      <c r="K57" s="248"/>
    </row>
    <row r="58" spans="2:11" ht="15" customHeight="1">
      <c r="B58" s="247"/>
      <c r="C58" s="252"/>
      <c r="D58" s="369" t="s">
        <v>385</v>
      </c>
      <c r="E58" s="369"/>
      <c r="F58" s="369"/>
      <c r="G58" s="369"/>
      <c r="H58" s="369"/>
      <c r="I58" s="369"/>
      <c r="J58" s="369"/>
      <c r="K58" s="248"/>
    </row>
    <row r="59" spans="2:11" ht="15" customHeight="1">
      <c r="B59" s="247"/>
      <c r="C59" s="252"/>
      <c r="D59" s="369" t="s">
        <v>386</v>
      </c>
      <c r="E59" s="369"/>
      <c r="F59" s="369"/>
      <c r="G59" s="369"/>
      <c r="H59" s="369"/>
      <c r="I59" s="369"/>
      <c r="J59" s="369"/>
      <c r="K59" s="248"/>
    </row>
    <row r="60" spans="2:11" ht="15" customHeight="1">
      <c r="B60" s="247"/>
      <c r="C60" s="252"/>
      <c r="D60" s="373" t="s">
        <v>387</v>
      </c>
      <c r="E60" s="373"/>
      <c r="F60" s="373"/>
      <c r="G60" s="373"/>
      <c r="H60" s="373"/>
      <c r="I60" s="373"/>
      <c r="J60" s="373"/>
      <c r="K60" s="248"/>
    </row>
    <row r="61" spans="2:11" ht="15" customHeight="1">
      <c r="B61" s="247"/>
      <c r="C61" s="252"/>
      <c r="D61" s="369" t="s">
        <v>388</v>
      </c>
      <c r="E61" s="369"/>
      <c r="F61" s="369"/>
      <c r="G61" s="369"/>
      <c r="H61" s="369"/>
      <c r="I61" s="369"/>
      <c r="J61" s="369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9" t="s">
        <v>389</v>
      </c>
      <c r="E63" s="369"/>
      <c r="F63" s="369"/>
      <c r="G63" s="369"/>
      <c r="H63" s="369"/>
      <c r="I63" s="369"/>
      <c r="J63" s="369"/>
      <c r="K63" s="248"/>
    </row>
    <row r="64" spans="2:11" ht="15" customHeight="1">
      <c r="B64" s="247"/>
      <c r="C64" s="252"/>
      <c r="D64" s="373" t="s">
        <v>390</v>
      </c>
      <c r="E64" s="373"/>
      <c r="F64" s="373"/>
      <c r="G64" s="373"/>
      <c r="H64" s="373"/>
      <c r="I64" s="373"/>
      <c r="J64" s="373"/>
      <c r="K64" s="248"/>
    </row>
    <row r="65" spans="2:11" ht="15" customHeight="1">
      <c r="B65" s="247"/>
      <c r="C65" s="252"/>
      <c r="D65" s="369" t="s">
        <v>391</v>
      </c>
      <c r="E65" s="369"/>
      <c r="F65" s="369"/>
      <c r="G65" s="369"/>
      <c r="H65" s="369"/>
      <c r="I65" s="369"/>
      <c r="J65" s="369"/>
      <c r="K65" s="248"/>
    </row>
    <row r="66" spans="2:11" ht="15" customHeight="1">
      <c r="B66" s="247"/>
      <c r="C66" s="252"/>
      <c r="D66" s="369" t="s">
        <v>392</v>
      </c>
      <c r="E66" s="369"/>
      <c r="F66" s="369"/>
      <c r="G66" s="369"/>
      <c r="H66" s="369"/>
      <c r="I66" s="369"/>
      <c r="J66" s="369"/>
      <c r="K66" s="248"/>
    </row>
    <row r="67" spans="2:11" ht="15" customHeight="1">
      <c r="B67" s="247"/>
      <c r="C67" s="252"/>
      <c r="D67" s="369" t="s">
        <v>393</v>
      </c>
      <c r="E67" s="369"/>
      <c r="F67" s="369"/>
      <c r="G67" s="369"/>
      <c r="H67" s="369"/>
      <c r="I67" s="369"/>
      <c r="J67" s="369"/>
      <c r="K67" s="248"/>
    </row>
    <row r="68" spans="2:11" ht="15" customHeight="1">
      <c r="B68" s="247"/>
      <c r="C68" s="252"/>
      <c r="D68" s="369" t="s">
        <v>394</v>
      </c>
      <c r="E68" s="369"/>
      <c r="F68" s="369"/>
      <c r="G68" s="369"/>
      <c r="H68" s="369"/>
      <c r="I68" s="369"/>
      <c r="J68" s="369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4" t="s">
        <v>89</v>
      </c>
      <c r="D73" s="374"/>
      <c r="E73" s="374"/>
      <c r="F73" s="374"/>
      <c r="G73" s="374"/>
      <c r="H73" s="374"/>
      <c r="I73" s="374"/>
      <c r="J73" s="374"/>
      <c r="K73" s="265"/>
    </row>
    <row r="74" spans="2:11" ht="17.25" customHeight="1">
      <c r="B74" s="264"/>
      <c r="C74" s="266" t="s">
        <v>395</v>
      </c>
      <c r="D74" s="266"/>
      <c r="E74" s="266"/>
      <c r="F74" s="266" t="s">
        <v>396</v>
      </c>
      <c r="G74" s="267"/>
      <c r="H74" s="266" t="s">
        <v>109</v>
      </c>
      <c r="I74" s="266" t="s">
        <v>57</v>
      </c>
      <c r="J74" s="266" t="s">
        <v>397</v>
      </c>
      <c r="K74" s="265"/>
    </row>
    <row r="75" spans="2:11" ht="17.25" customHeight="1">
      <c r="B75" s="264"/>
      <c r="C75" s="268" t="s">
        <v>398</v>
      </c>
      <c r="D75" s="268"/>
      <c r="E75" s="268"/>
      <c r="F75" s="269" t="s">
        <v>399</v>
      </c>
      <c r="G75" s="270"/>
      <c r="H75" s="268"/>
      <c r="I75" s="268"/>
      <c r="J75" s="268" t="s">
        <v>400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53</v>
      </c>
      <c r="D77" s="271"/>
      <c r="E77" s="271"/>
      <c r="F77" s="273" t="s">
        <v>401</v>
      </c>
      <c r="G77" s="272"/>
      <c r="H77" s="254" t="s">
        <v>402</v>
      </c>
      <c r="I77" s="254" t="s">
        <v>403</v>
      </c>
      <c r="J77" s="254">
        <v>20</v>
      </c>
      <c r="K77" s="265"/>
    </row>
    <row r="78" spans="2:11" ht="15" customHeight="1">
      <c r="B78" s="264"/>
      <c r="C78" s="254" t="s">
        <v>404</v>
      </c>
      <c r="D78" s="254"/>
      <c r="E78" s="254"/>
      <c r="F78" s="273" t="s">
        <v>401</v>
      </c>
      <c r="G78" s="272"/>
      <c r="H78" s="254" t="s">
        <v>405</v>
      </c>
      <c r="I78" s="254" t="s">
        <v>403</v>
      </c>
      <c r="J78" s="254">
        <v>120</v>
      </c>
      <c r="K78" s="265"/>
    </row>
    <row r="79" spans="2:11" ht="15" customHeight="1">
      <c r="B79" s="274"/>
      <c r="C79" s="254" t="s">
        <v>406</v>
      </c>
      <c r="D79" s="254"/>
      <c r="E79" s="254"/>
      <c r="F79" s="273" t="s">
        <v>407</v>
      </c>
      <c r="G79" s="272"/>
      <c r="H79" s="254" t="s">
        <v>408</v>
      </c>
      <c r="I79" s="254" t="s">
        <v>403</v>
      </c>
      <c r="J79" s="254">
        <v>50</v>
      </c>
      <c r="K79" s="265"/>
    </row>
    <row r="80" spans="2:11" ht="15" customHeight="1">
      <c r="B80" s="274"/>
      <c r="C80" s="254" t="s">
        <v>409</v>
      </c>
      <c r="D80" s="254"/>
      <c r="E80" s="254"/>
      <c r="F80" s="273" t="s">
        <v>401</v>
      </c>
      <c r="G80" s="272"/>
      <c r="H80" s="254" t="s">
        <v>410</v>
      </c>
      <c r="I80" s="254" t="s">
        <v>411</v>
      </c>
      <c r="J80" s="254"/>
      <c r="K80" s="265"/>
    </row>
    <row r="81" spans="2:11" ht="15" customHeight="1">
      <c r="B81" s="274"/>
      <c r="C81" s="275" t="s">
        <v>412</v>
      </c>
      <c r="D81" s="275"/>
      <c r="E81" s="275"/>
      <c r="F81" s="276" t="s">
        <v>407</v>
      </c>
      <c r="G81" s="275"/>
      <c r="H81" s="275" t="s">
        <v>413</v>
      </c>
      <c r="I81" s="275" t="s">
        <v>403</v>
      </c>
      <c r="J81" s="275">
        <v>15</v>
      </c>
      <c r="K81" s="265"/>
    </row>
    <row r="82" spans="2:11" ht="15" customHeight="1">
      <c r="B82" s="274"/>
      <c r="C82" s="275" t="s">
        <v>414</v>
      </c>
      <c r="D82" s="275"/>
      <c r="E82" s="275"/>
      <c r="F82" s="276" t="s">
        <v>407</v>
      </c>
      <c r="G82" s="275"/>
      <c r="H82" s="275" t="s">
        <v>415</v>
      </c>
      <c r="I82" s="275" t="s">
        <v>403</v>
      </c>
      <c r="J82" s="275">
        <v>15</v>
      </c>
      <c r="K82" s="265"/>
    </row>
    <row r="83" spans="2:11" ht="15" customHeight="1">
      <c r="B83" s="274"/>
      <c r="C83" s="275" t="s">
        <v>416</v>
      </c>
      <c r="D83" s="275"/>
      <c r="E83" s="275"/>
      <c r="F83" s="276" t="s">
        <v>407</v>
      </c>
      <c r="G83" s="275"/>
      <c r="H83" s="275" t="s">
        <v>417</v>
      </c>
      <c r="I83" s="275" t="s">
        <v>403</v>
      </c>
      <c r="J83" s="275">
        <v>20</v>
      </c>
      <c r="K83" s="265"/>
    </row>
    <row r="84" spans="2:11" ht="15" customHeight="1">
      <c r="B84" s="274"/>
      <c r="C84" s="275" t="s">
        <v>418</v>
      </c>
      <c r="D84" s="275"/>
      <c r="E84" s="275"/>
      <c r="F84" s="276" t="s">
        <v>407</v>
      </c>
      <c r="G84" s="275"/>
      <c r="H84" s="275" t="s">
        <v>419</v>
      </c>
      <c r="I84" s="275" t="s">
        <v>403</v>
      </c>
      <c r="J84" s="275">
        <v>20</v>
      </c>
      <c r="K84" s="265"/>
    </row>
    <row r="85" spans="2:11" ht="15" customHeight="1">
      <c r="B85" s="274"/>
      <c r="C85" s="254" t="s">
        <v>420</v>
      </c>
      <c r="D85" s="254"/>
      <c r="E85" s="254"/>
      <c r="F85" s="273" t="s">
        <v>407</v>
      </c>
      <c r="G85" s="272"/>
      <c r="H85" s="254" t="s">
        <v>421</v>
      </c>
      <c r="I85" s="254" t="s">
        <v>403</v>
      </c>
      <c r="J85" s="254">
        <v>50</v>
      </c>
      <c r="K85" s="265"/>
    </row>
    <row r="86" spans="2:11" ht="15" customHeight="1">
      <c r="B86" s="274"/>
      <c r="C86" s="254" t="s">
        <v>422</v>
      </c>
      <c r="D86" s="254"/>
      <c r="E86" s="254"/>
      <c r="F86" s="273" t="s">
        <v>407</v>
      </c>
      <c r="G86" s="272"/>
      <c r="H86" s="254" t="s">
        <v>423</v>
      </c>
      <c r="I86" s="254" t="s">
        <v>403</v>
      </c>
      <c r="J86" s="254">
        <v>20</v>
      </c>
      <c r="K86" s="265"/>
    </row>
    <row r="87" spans="2:11" ht="15" customHeight="1">
      <c r="B87" s="274"/>
      <c r="C87" s="254" t="s">
        <v>424</v>
      </c>
      <c r="D87" s="254"/>
      <c r="E87" s="254"/>
      <c r="F87" s="273" t="s">
        <v>407</v>
      </c>
      <c r="G87" s="272"/>
      <c r="H87" s="254" t="s">
        <v>425</v>
      </c>
      <c r="I87" s="254" t="s">
        <v>403</v>
      </c>
      <c r="J87" s="254">
        <v>20</v>
      </c>
      <c r="K87" s="265"/>
    </row>
    <row r="88" spans="2:11" ht="15" customHeight="1">
      <c r="B88" s="274"/>
      <c r="C88" s="254" t="s">
        <v>426</v>
      </c>
      <c r="D88" s="254"/>
      <c r="E88" s="254"/>
      <c r="F88" s="273" t="s">
        <v>407</v>
      </c>
      <c r="G88" s="272"/>
      <c r="H88" s="254" t="s">
        <v>427</v>
      </c>
      <c r="I88" s="254" t="s">
        <v>403</v>
      </c>
      <c r="J88" s="254">
        <v>50</v>
      </c>
      <c r="K88" s="265"/>
    </row>
    <row r="89" spans="2:11" ht="15" customHeight="1">
      <c r="B89" s="274"/>
      <c r="C89" s="254" t="s">
        <v>428</v>
      </c>
      <c r="D89" s="254"/>
      <c r="E89" s="254"/>
      <c r="F89" s="273" t="s">
        <v>407</v>
      </c>
      <c r="G89" s="272"/>
      <c r="H89" s="254" t="s">
        <v>428</v>
      </c>
      <c r="I89" s="254" t="s">
        <v>403</v>
      </c>
      <c r="J89" s="254">
        <v>50</v>
      </c>
      <c r="K89" s="265"/>
    </row>
    <row r="90" spans="2:11" ht="15" customHeight="1">
      <c r="B90" s="274"/>
      <c r="C90" s="254" t="s">
        <v>114</v>
      </c>
      <c r="D90" s="254"/>
      <c r="E90" s="254"/>
      <c r="F90" s="273" t="s">
        <v>407</v>
      </c>
      <c r="G90" s="272"/>
      <c r="H90" s="254" t="s">
        <v>429</v>
      </c>
      <c r="I90" s="254" t="s">
        <v>403</v>
      </c>
      <c r="J90" s="254">
        <v>255</v>
      </c>
      <c r="K90" s="265"/>
    </row>
    <row r="91" spans="2:11" ht="15" customHeight="1">
      <c r="B91" s="274"/>
      <c r="C91" s="254" t="s">
        <v>430</v>
      </c>
      <c r="D91" s="254"/>
      <c r="E91" s="254"/>
      <c r="F91" s="273" t="s">
        <v>401</v>
      </c>
      <c r="G91" s="272"/>
      <c r="H91" s="254" t="s">
        <v>431</v>
      </c>
      <c r="I91" s="254" t="s">
        <v>432</v>
      </c>
      <c r="J91" s="254"/>
      <c r="K91" s="265"/>
    </row>
    <row r="92" spans="2:11" ht="15" customHeight="1">
      <c r="B92" s="274"/>
      <c r="C92" s="254" t="s">
        <v>433</v>
      </c>
      <c r="D92" s="254"/>
      <c r="E92" s="254"/>
      <c r="F92" s="273" t="s">
        <v>401</v>
      </c>
      <c r="G92" s="272"/>
      <c r="H92" s="254" t="s">
        <v>434</v>
      </c>
      <c r="I92" s="254" t="s">
        <v>435</v>
      </c>
      <c r="J92" s="254"/>
      <c r="K92" s="265"/>
    </row>
    <row r="93" spans="2:11" ht="15" customHeight="1">
      <c r="B93" s="274"/>
      <c r="C93" s="254" t="s">
        <v>436</v>
      </c>
      <c r="D93" s="254"/>
      <c r="E93" s="254"/>
      <c r="F93" s="273" t="s">
        <v>401</v>
      </c>
      <c r="G93" s="272"/>
      <c r="H93" s="254" t="s">
        <v>436</v>
      </c>
      <c r="I93" s="254" t="s">
        <v>435</v>
      </c>
      <c r="J93" s="254"/>
      <c r="K93" s="265"/>
    </row>
    <row r="94" spans="2:11" ht="15" customHeight="1">
      <c r="B94" s="274"/>
      <c r="C94" s="254" t="s">
        <v>38</v>
      </c>
      <c r="D94" s="254"/>
      <c r="E94" s="254"/>
      <c r="F94" s="273" t="s">
        <v>401</v>
      </c>
      <c r="G94" s="272"/>
      <c r="H94" s="254" t="s">
        <v>437</v>
      </c>
      <c r="I94" s="254" t="s">
        <v>435</v>
      </c>
      <c r="J94" s="254"/>
      <c r="K94" s="265"/>
    </row>
    <row r="95" spans="2:11" ht="15" customHeight="1">
      <c r="B95" s="274"/>
      <c r="C95" s="254" t="s">
        <v>48</v>
      </c>
      <c r="D95" s="254"/>
      <c r="E95" s="254"/>
      <c r="F95" s="273" t="s">
        <v>401</v>
      </c>
      <c r="G95" s="272"/>
      <c r="H95" s="254" t="s">
        <v>438</v>
      </c>
      <c r="I95" s="254" t="s">
        <v>435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4" t="s">
        <v>439</v>
      </c>
      <c r="D100" s="374"/>
      <c r="E100" s="374"/>
      <c r="F100" s="374"/>
      <c r="G100" s="374"/>
      <c r="H100" s="374"/>
      <c r="I100" s="374"/>
      <c r="J100" s="374"/>
      <c r="K100" s="265"/>
    </row>
    <row r="101" spans="2:11" ht="17.25" customHeight="1">
      <c r="B101" s="264"/>
      <c r="C101" s="266" t="s">
        <v>395</v>
      </c>
      <c r="D101" s="266"/>
      <c r="E101" s="266"/>
      <c r="F101" s="266" t="s">
        <v>396</v>
      </c>
      <c r="G101" s="267"/>
      <c r="H101" s="266" t="s">
        <v>109</v>
      </c>
      <c r="I101" s="266" t="s">
        <v>57</v>
      </c>
      <c r="J101" s="266" t="s">
        <v>397</v>
      </c>
      <c r="K101" s="265"/>
    </row>
    <row r="102" spans="2:11" ht="17.25" customHeight="1">
      <c r="B102" s="264"/>
      <c r="C102" s="268" t="s">
        <v>398</v>
      </c>
      <c r="D102" s="268"/>
      <c r="E102" s="268"/>
      <c r="F102" s="269" t="s">
        <v>399</v>
      </c>
      <c r="G102" s="270"/>
      <c r="H102" s="268"/>
      <c r="I102" s="268"/>
      <c r="J102" s="268" t="s">
        <v>400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53</v>
      </c>
      <c r="D104" s="271"/>
      <c r="E104" s="271"/>
      <c r="F104" s="273" t="s">
        <v>401</v>
      </c>
      <c r="G104" s="282"/>
      <c r="H104" s="254" t="s">
        <v>440</v>
      </c>
      <c r="I104" s="254" t="s">
        <v>403</v>
      </c>
      <c r="J104" s="254">
        <v>20</v>
      </c>
      <c r="K104" s="265"/>
    </row>
    <row r="105" spans="2:11" ht="15" customHeight="1">
      <c r="B105" s="264"/>
      <c r="C105" s="254" t="s">
        <v>404</v>
      </c>
      <c r="D105" s="254"/>
      <c r="E105" s="254"/>
      <c r="F105" s="273" t="s">
        <v>401</v>
      </c>
      <c r="G105" s="254"/>
      <c r="H105" s="254" t="s">
        <v>440</v>
      </c>
      <c r="I105" s="254" t="s">
        <v>403</v>
      </c>
      <c r="J105" s="254">
        <v>120</v>
      </c>
      <c r="K105" s="265"/>
    </row>
    <row r="106" spans="2:11" ht="15" customHeight="1">
      <c r="B106" s="274"/>
      <c r="C106" s="254" t="s">
        <v>406</v>
      </c>
      <c r="D106" s="254"/>
      <c r="E106" s="254"/>
      <c r="F106" s="273" t="s">
        <v>407</v>
      </c>
      <c r="G106" s="254"/>
      <c r="H106" s="254" t="s">
        <v>440</v>
      </c>
      <c r="I106" s="254" t="s">
        <v>403</v>
      </c>
      <c r="J106" s="254">
        <v>50</v>
      </c>
      <c r="K106" s="265"/>
    </row>
    <row r="107" spans="2:11" ht="15" customHeight="1">
      <c r="B107" s="274"/>
      <c r="C107" s="254" t="s">
        <v>409</v>
      </c>
      <c r="D107" s="254"/>
      <c r="E107" s="254"/>
      <c r="F107" s="273" t="s">
        <v>401</v>
      </c>
      <c r="G107" s="254"/>
      <c r="H107" s="254" t="s">
        <v>440</v>
      </c>
      <c r="I107" s="254" t="s">
        <v>411</v>
      </c>
      <c r="J107" s="254"/>
      <c r="K107" s="265"/>
    </row>
    <row r="108" spans="2:11" ht="15" customHeight="1">
      <c r="B108" s="274"/>
      <c r="C108" s="254" t="s">
        <v>420</v>
      </c>
      <c r="D108" s="254"/>
      <c r="E108" s="254"/>
      <c r="F108" s="273" t="s">
        <v>407</v>
      </c>
      <c r="G108" s="254"/>
      <c r="H108" s="254" t="s">
        <v>440</v>
      </c>
      <c r="I108" s="254" t="s">
        <v>403</v>
      </c>
      <c r="J108" s="254">
        <v>50</v>
      </c>
      <c r="K108" s="265"/>
    </row>
    <row r="109" spans="2:11" ht="15" customHeight="1">
      <c r="B109" s="274"/>
      <c r="C109" s="254" t="s">
        <v>428</v>
      </c>
      <c r="D109" s="254"/>
      <c r="E109" s="254"/>
      <c r="F109" s="273" t="s">
        <v>407</v>
      </c>
      <c r="G109" s="254"/>
      <c r="H109" s="254" t="s">
        <v>440</v>
      </c>
      <c r="I109" s="254" t="s">
        <v>403</v>
      </c>
      <c r="J109" s="254">
        <v>50</v>
      </c>
      <c r="K109" s="265"/>
    </row>
    <row r="110" spans="2:11" ht="15" customHeight="1">
      <c r="B110" s="274"/>
      <c r="C110" s="254" t="s">
        <v>426</v>
      </c>
      <c r="D110" s="254"/>
      <c r="E110" s="254"/>
      <c r="F110" s="273" t="s">
        <v>407</v>
      </c>
      <c r="G110" s="254"/>
      <c r="H110" s="254" t="s">
        <v>440</v>
      </c>
      <c r="I110" s="254" t="s">
        <v>403</v>
      </c>
      <c r="J110" s="254">
        <v>50</v>
      </c>
      <c r="K110" s="265"/>
    </row>
    <row r="111" spans="2:11" ht="15" customHeight="1">
      <c r="B111" s="274"/>
      <c r="C111" s="254" t="s">
        <v>53</v>
      </c>
      <c r="D111" s="254"/>
      <c r="E111" s="254"/>
      <c r="F111" s="273" t="s">
        <v>401</v>
      </c>
      <c r="G111" s="254"/>
      <c r="H111" s="254" t="s">
        <v>441</v>
      </c>
      <c r="I111" s="254" t="s">
        <v>403</v>
      </c>
      <c r="J111" s="254">
        <v>20</v>
      </c>
      <c r="K111" s="265"/>
    </row>
    <row r="112" spans="2:11" ht="15" customHeight="1">
      <c r="B112" s="274"/>
      <c r="C112" s="254" t="s">
        <v>442</v>
      </c>
      <c r="D112" s="254"/>
      <c r="E112" s="254"/>
      <c r="F112" s="273" t="s">
        <v>401</v>
      </c>
      <c r="G112" s="254"/>
      <c r="H112" s="254" t="s">
        <v>443</v>
      </c>
      <c r="I112" s="254" t="s">
        <v>403</v>
      </c>
      <c r="J112" s="254">
        <v>120</v>
      </c>
      <c r="K112" s="265"/>
    </row>
    <row r="113" spans="2:11" ht="15" customHeight="1">
      <c r="B113" s="274"/>
      <c r="C113" s="254" t="s">
        <v>38</v>
      </c>
      <c r="D113" s="254"/>
      <c r="E113" s="254"/>
      <c r="F113" s="273" t="s">
        <v>401</v>
      </c>
      <c r="G113" s="254"/>
      <c r="H113" s="254" t="s">
        <v>444</v>
      </c>
      <c r="I113" s="254" t="s">
        <v>435</v>
      </c>
      <c r="J113" s="254"/>
      <c r="K113" s="265"/>
    </row>
    <row r="114" spans="2:11" ht="15" customHeight="1">
      <c r="B114" s="274"/>
      <c r="C114" s="254" t="s">
        <v>48</v>
      </c>
      <c r="D114" s="254"/>
      <c r="E114" s="254"/>
      <c r="F114" s="273" t="s">
        <v>401</v>
      </c>
      <c r="G114" s="254"/>
      <c r="H114" s="254" t="s">
        <v>445</v>
      </c>
      <c r="I114" s="254" t="s">
        <v>435</v>
      </c>
      <c r="J114" s="254"/>
      <c r="K114" s="265"/>
    </row>
    <row r="115" spans="2:11" ht="15" customHeight="1">
      <c r="B115" s="274"/>
      <c r="C115" s="254" t="s">
        <v>57</v>
      </c>
      <c r="D115" s="254"/>
      <c r="E115" s="254"/>
      <c r="F115" s="273" t="s">
        <v>401</v>
      </c>
      <c r="G115" s="254"/>
      <c r="H115" s="254" t="s">
        <v>446</v>
      </c>
      <c r="I115" s="254" t="s">
        <v>447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0" t="s">
        <v>448</v>
      </c>
      <c r="D120" s="370"/>
      <c r="E120" s="370"/>
      <c r="F120" s="370"/>
      <c r="G120" s="370"/>
      <c r="H120" s="370"/>
      <c r="I120" s="370"/>
      <c r="J120" s="370"/>
      <c r="K120" s="290"/>
    </row>
    <row r="121" spans="2:11" ht="17.25" customHeight="1">
      <c r="B121" s="291"/>
      <c r="C121" s="266" t="s">
        <v>395</v>
      </c>
      <c r="D121" s="266"/>
      <c r="E121" s="266"/>
      <c r="F121" s="266" t="s">
        <v>396</v>
      </c>
      <c r="G121" s="267"/>
      <c r="H121" s="266" t="s">
        <v>109</v>
      </c>
      <c r="I121" s="266" t="s">
        <v>57</v>
      </c>
      <c r="J121" s="266" t="s">
        <v>397</v>
      </c>
      <c r="K121" s="292"/>
    </row>
    <row r="122" spans="2:11" ht="17.25" customHeight="1">
      <c r="B122" s="291"/>
      <c r="C122" s="268" t="s">
        <v>398</v>
      </c>
      <c r="D122" s="268"/>
      <c r="E122" s="268"/>
      <c r="F122" s="269" t="s">
        <v>399</v>
      </c>
      <c r="G122" s="270"/>
      <c r="H122" s="268"/>
      <c r="I122" s="268"/>
      <c r="J122" s="268" t="s">
        <v>400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404</v>
      </c>
      <c r="D124" s="271"/>
      <c r="E124" s="271"/>
      <c r="F124" s="273" t="s">
        <v>401</v>
      </c>
      <c r="G124" s="254"/>
      <c r="H124" s="254" t="s">
        <v>440</v>
      </c>
      <c r="I124" s="254" t="s">
        <v>403</v>
      </c>
      <c r="J124" s="254">
        <v>120</v>
      </c>
      <c r="K124" s="295"/>
    </row>
    <row r="125" spans="2:11" ht="15" customHeight="1">
      <c r="B125" s="293"/>
      <c r="C125" s="254" t="s">
        <v>449</v>
      </c>
      <c r="D125" s="254"/>
      <c r="E125" s="254"/>
      <c r="F125" s="273" t="s">
        <v>401</v>
      </c>
      <c r="G125" s="254"/>
      <c r="H125" s="254" t="s">
        <v>450</v>
      </c>
      <c r="I125" s="254" t="s">
        <v>403</v>
      </c>
      <c r="J125" s="254" t="s">
        <v>451</v>
      </c>
      <c r="K125" s="295"/>
    </row>
    <row r="126" spans="2:11" ht="15" customHeight="1">
      <c r="B126" s="293"/>
      <c r="C126" s="254" t="s">
        <v>83</v>
      </c>
      <c r="D126" s="254"/>
      <c r="E126" s="254"/>
      <c r="F126" s="273" t="s">
        <v>401</v>
      </c>
      <c r="G126" s="254"/>
      <c r="H126" s="254" t="s">
        <v>452</v>
      </c>
      <c r="I126" s="254" t="s">
        <v>403</v>
      </c>
      <c r="J126" s="254" t="s">
        <v>451</v>
      </c>
      <c r="K126" s="295"/>
    </row>
    <row r="127" spans="2:11" ht="15" customHeight="1">
      <c r="B127" s="293"/>
      <c r="C127" s="254" t="s">
        <v>412</v>
      </c>
      <c r="D127" s="254"/>
      <c r="E127" s="254"/>
      <c r="F127" s="273" t="s">
        <v>407</v>
      </c>
      <c r="G127" s="254"/>
      <c r="H127" s="254" t="s">
        <v>413</v>
      </c>
      <c r="I127" s="254" t="s">
        <v>403</v>
      </c>
      <c r="J127" s="254">
        <v>15</v>
      </c>
      <c r="K127" s="295"/>
    </row>
    <row r="128" spans="2:11" ht="15" customHeight="1">
      <c r="B128" s="293"/>
      <c r="C128" s="275" t="s">
        <v>414</v>
      </c>
      <c r="D128" s="275"/>
      <c r="E128" s="275"/>
      <c r="F128" s="276" t="s">
        <v>407</v>
      </c>
      <c r="G128" s="275"/>
      <c r="H128" s="275" t="s">
        <v>415</v>
      </c>
      <c r="I128" s="275" t="s">
        <v>403</v>
      </c>
      <c r="J128" s="275">
        <v>15</v>
      </c>
      <c r="K128" s="295"/>
    </row>
    <row r="129" spans="2:11" ht="15" customHeight="1">
      <c r="B129" s="293"/>
      <c r="C129" s="275" t="s">
        <v>416</v>
      </c>
      <c r="D129" s="275"/>
      <c r="E129" s="275"/>
      <c r="F129" s="276" t="s">
        <v>407</v>
      </c>
      <c r="G129" s="275"/>
      <c r="H129" s="275" t="s">
        <v>417</v>
      </c>
      <c r="I129" s="275" t="s">
        <v>403</v>
      </c>
      <c r="J129" s="275">
        <v>20</v>
      </c>
      <c r="K129" s="295"/>
    </row>
    <row r="130" spans="2:11" ht="15" customHeight="1">
      <c r="B130" s="293"/>
      <c r="C130" s="275" t="s">
        <v>418</v>
      </c>
      <c r="D130" s="275"/>
      <c r="E130" s="275"/>
      <c r="F130" s="276" t="s">
        <v>407</v>
      </c>
      <c r="G130" s="275"/>
      <c r="H130" s="275" t="s">
        <v>419</v>
      </c>
      <c r="I130" s="275" t="s">
        <v>403</v>
      </c>
      <c r="J130" s="275">
        <v>20</v>
      </c>
      <c r="K130" s="295"/>
    </row>
    <row r="131" spans="2:11" ht="15" customHeight="1">
      <c r="B131" s="293"/>
      <c r="C131" s="254" t="s">
        <v>406</v>
      </c>
      <c r="D131" s="254"/>
      <c r="E131" s="254"/>
      <c r="F131" s="273" t="s">
        <v>407</v>
      </c>
      <c r="G131" s="254"/>
      <c r="H131" s="254" t="s">
        <v>440</v>
      </c>
      <c r="I131" s="254" t="s">
        <v>403</v>
      </c>
      <c r="J131" s="254">
        <v>50</v>
      </c>
      <c r="K131" s="295"/>
    </row>
    <row r="132" spans="2:11" ht="15" customHeight="1">
      <c r="B132" s="293"/>
      <c r="C132" s="254" t="s">
        <v>420</v>
      </c>
      <c r="D132" s="254"/>
      <c r="E132" s="254"/>
      <c r="F132" s="273" t="s">
        <v>407</v>
      </c>
      <c r="G132" s="254"/>
      <c r="H132" s="254" t="s">
        <v>440</v>
      </c>
      <c r="I132" s="254" t="s">
        <v>403</v>
      </c>
      <c r="J132" s="254">
        <v>50</v>
      </c>
      <c r="K132" s="295"/>
    </row>
    <row r="133" spans="2:11" ht="15" customHeight="1">
      <c r="B133" s="293"/>
      <c r="C133" s="254" t="s">
        <v>426</v>
      </c>
      <c r="D133" s="254"/>
      <c r="E133" s="254"/>
      <c r="F133" s="273" t="s">
        <v>407</v>
      </c>
      <c r="G133" s="254"/>
      <c r="H133" s="254" t="s">
        <v>440</v>
      </c>
      <c r="I133" s="254" t="s">
        <v>403</v>
      </c>
      <c r="J133" s="254">
        <v>50</v>
      </c>
      <c r="K133" s="295"/>
    </row>
    <row r="134" spans="2:11" ht="15" customHeight="1">
      <c r="B134" s="293"/>
      <c r="C134" s="254" t="s">
        <v>428</v>
      </c>
      <c r="D134" s="254"/>
      <c r="E134" s="254"/>
      <c r="F134" s="273" t="s">
        <v>407</v>
      </c>
      <c r="G134" s="254"/>
      <c r="H134" s="254" t="s">
        <v>440</v>
      </c>
      <c r="I134" s="254" t="s">
        <v>403</v>
      </c>
      <c r="J134" s="254">
        <v>50</v>
      </c>
      <c r="K134" s="295"/>
    </row>
    <row r="135" spans="2:11" ht="15" customHeight="1">
      <c r="B135" s="293"/>
      <c r="C135" s="254" t="s">
        <v>114</v>
      </c>
      <c r="D135" s="254"/>
      <c r="E135" s="254"/>
      <c r="F135" s="273" t="s">
        <v>407</v>
      </c>
      <c r="G135" s="254"/>
      <c r="H135" s="254" t="s">
        <v>453</v>
      </c>
      <c r="I135" s="254" t="s">
        <v>403</v>
      </c>
      <c r="J135" s="254">
        <v>255</v>
      </c>
      <c r="K135" s="295"/>
    </row>
    <row r="136" spans="2:11" ht="15" customHeight="1">
      <c r="B136" s="293"/>
      <c r="C136" s="254" t="s">
        <v>430</v>
      </c>
      <c r="D136" s="254"/>
      <c r="E136" s="254"/>
      <c r="F136" s="273" t="s">
        <v>401</v>
      </c>
      <c r="G136" s="254"/>
      <c r="H136" s="254" t="s">
        <v>454</v>
      </c>
      <c r="I136" s="254" t="s">
        <v>432</v>
      </c>
      <c r="J136" s="254"/>
      <c r="K136" s="295"/>
    </row>
    <row r="137" spans="2:11" ht="15" customHeight="1">
      <c r="B137" s="293"/>
      <c r="C137" s="254" t="s">
        <v>433</v>
      </c>
      <c r="D137" s="254"/>
      <c r="E137" s="254"/>
      <c r="F137" s="273" t="s">
        <v>401</v>
      </c>
      <c r="G137" s="254"/>
      <c r="H137" s="254" t="s">
        <v>455</v>
      </c>
      <c r="I137" s="254" t="s">
        <v>435</v>
      </c>
      <c r="J137" s="254"/>
      <c r="K137" s="295"/>
    </row>
    <row r="138" spans="2:11" ht="15" customHeight="1">
      <c r="B138" s="293"/>
      <c r="C138" s="254" t="s">
        <v>436</v>
      </c>
      <c r="D138" s="254"/>
      <c r="E138" s="254"/>
      <c r="F138" s="273" t="s">
        <v>401</v>
      </c>
      <c r="G138" s="254"/>
      <c r="H138" s="254" t="s">
        <v>436</v>
      </c>
      <c r="I138" s="254" t="s">
        <v>435</v>
      </c>
      <c r="J138" s="254"/>
      <c r="K138" s="295"/>
    </row>
    <row r="139" spans="2:11" ht="15" customHeight="1">
      <c r="B139" s="293"/>
      <c r="C139" s="254" t="s">
        <v>38</v>
      </c>
      <c r="D139" s="254"/>
      <c r="E139" s="254"/>
      <c r="F139" s="273" t="s">
        <v>401</v>
      </c>
      <c r="G139" s="254"/>
      <c r="H139" s="254" t="s">
        <v>456</v>
      </c>
      <c r="I139" s="254" t="s">
        <v>435</v>
      </c>
      <c r="J139" s="254"/>
      <c r="K139" s="295"/>
    </row>
    <row r="140" spans="2:11" ht="15" customHeight="1">
      <c r="B140" s="293"/>
      <c r="C140" s="254" t="s">
        <v>457</v>
      </c>
      <c r="D140" s="254"/>
      <c r="E140" s="254"/>
      <c r="F140" s="273" t="s">
        <v>401</v>
      </c>
      <c r="G140" s="254"/>
      <c r="H140" s="254" t="s">
        <v>458</v>
      </c>
      <c r="I140" s="254" t="s">
        <v>435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4" t="s">
        <v>459</v>
      </c>
      <c r="D145" s="374"/>
      <c r="E145" s="374"/>
      <c r="F145" s="374"/>
      <c r="G145" s="374"/>
      <c r="H145" s="374"/>
      <c r="I145" s="374"/>
      <c r="J145" s="374"/>
      <c r="K145" s="265"/>
    </row>
    <row r="146" spans="2:11" ht="17.25" customHeight="1">
      <c r="B146" s="264"/>
      <c r="C146" s="266" t="s">
        <v>395</v>
      </c>
      <c r="D146" s="266"/>
      <c r="E146" s="266"/>
      <c r="F146" s="266" t="s">
        <v>396</v>
      </c>
      <c r="G146" s="267"/>
      <c r="H146" s="266" t="s">
        <v>109</v>
      </c>
      <c r="I146" s="266" t="s">
        <v>57</v>
      </c>
      <c r="J146" s="266" t="s">
        <v>397</v>
      </c>
      <c r="K146" s="265"/>
    </row>
    <row r="147" spans="2:11" ht="17.25" customHeight="1">
      <c r="B147" s="264"/>
      <c r="C147" s="268" t="s">
        <v>398</v>
      </c>
      <c r="D147" s="268"/>
      <c r="E147" s="268"/>
      <c r="F147" s="269" t="s">
        <v>399</v>
      </c>
      <c r="G147" s="270"/>
      <c r="H147" s="268"/>
      <c r="I147" s="268"/>
      <c r="J147" s="268" t="s">
        <v>400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404</v>
      </c>
      <c r="D149" s="254"/>
      <c r="E149" s="254"/>
      <c r="F149" s="300" t="s">
        <v>401</v>
      </c>
      <c r="G149" s="254"/>
      <c r="H149" s="299" t="s">
        <v>440</v>
      </c>
      <c r="I149" s="299" t="s">
        <v>403</v>
      </c>
      <c r="J149" s="299">
        <v>120</v>
      </c>
      <c r="K149" s="295"/>
    </row>
    <row r="150" spans="2:11" ht="15" customHeight="1">
      <c r="B150" s="274"/>
      <c r="C150" s="299" t="s">
        <v>449</v>
      </c>
      <c r="D150" s="254"/>
      <c r="E150" s="254"/>
      <c r="F150" s="300" t="s">
        <v>401</v>
      </c>
      <c r="G150" s="254"/>
      <c r="H150" s="299" t="s">
        <v>460</v>
      </c>
      <c r="I150" s="299" t="s">
        <v>403</v>
      </c>
      <c r="J150" s="299" t="s">
        <v>451</v>
      </c>
      <c r="K150" s="295"/>
    </row>
    <row r="151" spans="2:11" ht="15" customHeight="1">
      <c r="B151" s="274"/>
      <c r="C151" s="299" t="s">
        <v>83</v>
      </c>
      <c r="D151" s="254"/>
      <c r="E151" s="254"/>
      <c r="F151" s="300" t="s">
        <v>401</v>
      </c>
      <c r="G151" s="254"/>
      <c r="H151" s="299" t="s">
        <v>461</v>
      </c>
      <c r="I151" s="299" t="s">
        <v>403</v>
      </c>
      <c r="J151" s="299" t="s">
        <v>451</v>
      </c>
      <c r="K151" s="295"/>
    </row>
    <row r="152" spans="2:11" ht="15" customHeight="1">
      <c r="B152" s="274"/>
      <c r="C152" s="299" t="s">
        <v>406</v>
      </c>
      <c r="D152" s="254"/>
      <c r="E152" s="254"/>
      <c r="F152" s="300" t="s">
        <v>407</v>
      </c>
      <c r="G152" s="254"/>
      <c r="H152" s="299" t="s">
        <v>440</v>
      </c>
      <c r="I152" s="299" t="s">
        <v>403</v>
      </c>
      <c r="J152" s="299">
        <v>50</v>
      </c>
      <c r="K152" s="295"/>
    </row>
    <row r="153" spans="2:11" ht="15" customHeight="1">
      <c r="B153" s="274"/>
      <c r="C153" s="299" t="s">
        <v>409</v>
      </c>
      <c r="D153" s="254"/>
      <c r="E153" s="254"/>
      <c r="F153" s="300" t="s">
        <v>401</v>
      </c>
      <c r="G153" s="254"/>
      <c r="H153" s="299" t="s">
        <v>440</v>
      </c>
      <c r="I153" s="299" t="s">
        <v>411</v>
      </c>
      <c r="J153" s="299"/>
      <c r="K153" s="295"/>
    </row>
    <row r="154" spans="2:11" ht="15" customHeight="1">
      <c r="B154" s="274"/>
      <c r="C154" s="299" t="s">
        <v>420</v>
      </c>
      <c r="D154" s="254"/>
      <c r="E154" s="254"/>
      <c r="F154" s="300" t="s">
        <v>407</v>
      </c>
      <c r="G154" s="254"/>
      <c r="H154" s="299" t="s">
        <v>440</v>
      </c>
      <c r="I154" s="299" t="s">
        <v>403</v>
      </c>
      <c r="J154" s="299">
        <v>50</v>
      </c>
      <c r="K154" s="295"/>
    </row>
    <row r="155" spans="2:11" ht="15" customHeight="1">
      <c r="B155" s="274"/>
      <c r="C155" s="299" t="s">
        <v>428</v>
      </c>
      <c r="D155" s="254"/>
      <c r="E155" s="254"/>
      <c r="F155" s="300" t="s">
        <v>407</v>
      </c>
      <c r="G155" s="254"/>
      <c r="H155" s="299" t="s">
        <v>440</v>
      </c>
      <c r="I155" s="299" t="s">
        <v>403</v>
      </c>
      <c r="J155" s="299">
        <v>50</v>
      </c>
      <c r="K155" s="295"/>
    </row>
    <row r="156" spans="2:11" ht="15" customHeight="1">
      <c r="B156" s="274"/>
      <c r="C156" s="299" t="s">
        <v>426</v>
      </c>
      <c r="D156" s="254"/>
      <c r="E156" s="254"/>
      <c r="F156" s="300" t="s">
        <v>407</v>
      </c>
      <c r="G156" s="254"/>
      <c r="H156" s="299" t="s">
        <v>440</v>
      </c>
      <c r="I156" s="299" t="s">
        <v>403</v>
      </c>
      <c r="J156" s="299">
        <v>50</v>
      </c>
      <c r="K156" s="295"/>
    </row>
    <row r="157" spans="2:11" ht="15" customHeight="1">
      <c r="B157" s="274"/>
      <c r="C157" s="299" t="s">
        <v>96</v>
      </c>
      <c r="D157" s="254"/>
      <c r="E157" s="254"/>
      <c r="F157" s="300" t="s">
        <v>401</v>
      </c>
      <c r="G157" s="254"/>
      <c r="H157" s="299" t="s">
        <v>462</v>
      </c>
      <c r="I157" s="299" t="s">
        <v>403</v>
      </c>
      <c r="J157" s="299" t="s">
        <v>463</v>
      </c>
      <c r="K157" s="295"/>
    </row>
    <row r="158" spans="2:11" ht="15" customHeight="1">
      <c r="B158" s="274"/>
      <c r="C158" s="299" t="s">
        <v>464</v>
      </c>
      <c r="D158" s="254"/>
      <c r="E158" s="254"/>
      <c r="F158" s="300" t="s">
        <v>401</v>
      </c>
      <c r="G158" s="254"/>
      <c r="H158" s="299" t="s">
        <v>465</v>
      </c>
      <c r="I158" s="299" t="s">
        <v>435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0" t="s">
        <v>466</v>
      </c>
      <c r="D163" s="370"/>
      <c r="E163" s="370"/>
      <c r="F163" s="370"/>
      <c r="G163" s="370"/>
      <c r="H163" s="370"/>
      <c r="I163" s="370"/>
      <c r="J163" s="370"/>
      <c r="K163" s="246"/>
    </row>
    <row r="164" spans="2:11" ht="17.25" customHeight="1">
      <c r="B164" s="245"/>
      <c r="C164" s="266" t="s">
        <v>395</v>
      </c>
      <c r="D164" s="266"/>
      <c r="E164" s="266"/>
      <c r="F164" s="266" t="s">
        <v>396</v>
      </c>
      <c r="G164" s="303"/>
      <c r="H164" s="304" t="s">
        <v>109</v>
      </c>
      <c r="I164" s="304" t="s">
        <v>57</v>
      </c>
      <c r="J164" s="266" t="s">
        <v>397</v>
      </c>
      <c r="K164" s="246"/>
    </row>
    <row r="165" spans="2:11" ht="17.25" customHeight="1">
      <c r="B165" s="247"/>
      <c r="C165" s="268" t="s">
        <v>398</v>
      </c>
      <c r="D165" s="268"/>
      <c r="E165" s="268"/>
      <c r="F165" s="269" t="s">
        <v>399</v>
      </c>
      <c r="G165" s="305"/>
      <c r="H165" s="306"/>
      <c r="I165" s="306"/>
      <c r="J165" s="268" t="s">
        <v>400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404</v>
      </c>
      <c r="D167" s="254"/>
      <c r="E167" s="254"/>
      <c r="F167" s="273" t="s">
        <v>401</v>
      </c>
      <c r="G167" s="254"/>
      <c r="H167" s="254" t="s">
        <v>440</v>
      </c>
      <c r="I167" s="254" t="s">
        <v>403</v>
      </c>
      <c r="J167" s="254">
        <v>120</v>
      </c>
      <c r="K167" s="295"/>
    </row>
    <row r="168" spans="2:11" ht="15" customHeight="1">
      <c r="B168" s="274"/>
      <c r="C168" s="254" t="s">
        <v>449</v>
      </c>
      <c r="D168" s="254"/>
      <c r="E168" s="254"/>
      <c r="F168" s="273" t="s">
        <v>401</v>
      </c>
      <c r="G168" s="254"/>
      <c r="H168" s="254" t="s">
        <v>450</v>
      </c>
      <c r="I168" s="254" t="s">
        <v>403</v>
      </c>
      <c r="J168" s="254" t="s">
        <v>451</v>
      </c>
      <c r="K168" s="295"/>
    </row>
    <row r="169" spans="2:11" ht="15" customHeight="1">
      <c r="B169" s="274"/>
      <c r="C169" s="254" t="s">
        <v>83</v>
      </c>
      <c r="D169" s="254"/>
      <c r="E169" s="254"/>
      <c r="F169" s="273" t="s">
        <v>401</v>
      </c>
      <c r="G169" s="254"/>
      <c r="H169" s="254" t="s">
        <v>467</v>
      </c>
      <c r="I169" s="254" t="s">
        <v>403</v>
      </c>
      <c r="J169" s="254" t="s">
        <v>451</v>
      </c>
      <c r="K169" s="295"/>
    </row>
    <row r="170" spans="2:11" ht="15" customHeight="1">
      <c r="B170" s="274"/>
      <c r="C170" s="254" t="s">
        <v>406</v>
      </c>
      <c r="D170" s="254"/>
      <c r="E170" s="254"/>
      <c r="F170" s="273" t="s">
        <v>407</v>
      </c>
      <c r="G170" s="254"/>
      <c r="H170" s="254" t="s">
        <v>467</v>
      </c>
      <c r="I170" s="254" t="s">
        <v>403</v>
      </c>
      <c r="J170" s="254">
        <v>50</v>
      </c>
      <c r="K170" s="295"/>
    </row>
    <row r="171" spans="2:11" ht="15" customHeight="1">
      <c r="B171" s="274"/>
      <c r="C171" s="254" t="s">
        <v>409</v>
      </c>
      <c r="D171" s="254"/>
      <c r="E171" s="254"/>
      <c r="F171" s="273" t="s">
        <v>401</v>
      </c>
      <c r="G171" s="254"/>
      <c r="H171" s="254" t="s">
        <v>467</v>
      </c>
      <c r="I171" s="254" t="s">
        <v>411</v>
      </c>
      <c r="J171" s="254"/>
      <c r="K171" s="295"/>
    </row>
    <row r="172" spans="2:11" ht="15" customHeight="1">
      <c r="B172" s="274"/>
      <c r="C172" s="254" t="s">
        <v>420</v>
      </c>
      <c r="D172" s="254"/>
      <c r="E172" s="254"/>
      <c r="F172" s="273" t="s">
        <v>407</v>
      </c>
      <c r="G172" s="254"/>
      <c r="H172" s="254" t="s">
        <v>467</v>
      </c>
      <c r="I172" s="254" t="s">
        <v>403</v>
      </c>
      <c r="J172" s="254">
        <v>50</v>
      </c>
      <c r="K172" s="295"/>
    </row>
    <row r="173" spans="2:11" ht="15" customHeight="1">
      <c r="B173" s="274"/>
      <c r="C173" s="254" t="s">
        <v>428</v>
      </c>
      <c r="D173" s="254"/>
      <c r="E173" s="254"/>
      <c r="F173" s="273" t="s">
        <v>407</v>
      </c>
      <c r="G173" s="254"/>
      <c r="H173" s="254" t="s">
        <v>467</v>
      </c>
      <c r="I173" s="254" t="s">
        <v>403</v>
      </c>
      <c r="J173" s="254">
        <v>50</v>
      </c>
      <c r="K173" s="295"/>
    </row>
    <row r="174" spans="2:11" ht="15" customHeight="1">
      <c r="B174" s="274"/>
      <c r="C174" s="254" t="s">
        <v>426</v>
      </c>
      <c r="D174" s="254"/>
      <c r="E174" s="254"/>
      <c r="F174" s="273" t="s">
        <v>407</v>
      </c>
      <c r="G174" s="254"/>
      <c r="H174" s="254" t="s">
        <v>467</v>
      </c>
      <c r="I174" s="254" t="s">
        <v>403</v>
      </c>
      <c r="J174" s="254">
        <v>50</v>
      </c>
      <c r="K174" s="295"/>
    </row>
    <row r="175" spans="2:11" ht="15" customHeight="1">
      <c r="B175" s="274"/>
      <c r="C175" s="254" t="s">
        <v>108</v>
      </c>
      <c r="D175" s="254"/>
      <c r="E175" s="254"/>
      <c r="F175" s="273" t="s">
        <v>401</v>
      </c>
      <c r="G175" s="254"/>
      <c r="H175" s="254" t="s">
        <v>468</v>
      </c>
      <c r="I175" s="254" t="s">
        <v>469</v>
      </c>
      <c r="J175" s="254"/>
      <c r="K175" s="295"/>
    </row>
    <row r="176" spans="2:11" ht="15" customHeight="1">
      <c r="B176" s="274"/>
      <c r="C176" s="254" t="s">
        <v>57</v>
      </c>
      <c r="D176" s="254"/>
      <c r="E176" s="254"/>
      <c r="F176" s="273" t="s">
        <v>401</v>
      </c>
      <c r="G176" s="254"/>
      <c r="H176" s="254" t="s">
        <v>470</v>
      </c>
      <c r="I176" s="254" t="s">
        <v>471</v>
      </c>
      <c r="J176" s="254">
        <v>1</v>
      </c>
      <c r="K176" s="295"/>
    </row>
    <row r="177" spans="2:11" ht="15" customHeight="1">
      <c r="B177" s="274"/>
      <c r="C177" s="254" t="s">
        <v>53</v>
      </c>
      <c r="D177" s="254"/>
      <c r="E177" s="254"/>
      <c r="F177" s="273" t="s">
        <v>401</v>
      </c>
      <c r="G177" s="254"/>
      <c r="H177" s="254" t="s">
        <v>472</v>
      </c>
      <c r="I177" s="254" t="s">
        <v>403</v>
      </c>
      <c r="J177" s="254">
        <v>20</v>
      </c>
      <c r="K177" s="295"/>
    </row>
    <row r="178" spans="2:11" ht="15" customHeight="1">
      <c r="B178" s="274"/>
      <c r="C178" s="254" t="s">
        <v>109</v>
      </c>
      <c r="D178" s="254"/>
      <c r="E178" s="254"/>
      <c r="F178" s="273" t="s">
        <v>401</v>
      </c>
      <c r="G178" s="254"/>
      <c r="H178" s="254" t="s">
        <v>473</v>
      </c>
      <c r="I178" s="254" t="s">
        <v>403</v>
      </c>
      <c r="J178" s="254">
        <v>255</v>
      </c>
      <c r="K178" s="295"/>
    </row>
    <row r="179" spans="2:11" ht="15" customHeight="1">
      <c r="B179" s="274"/>
      <c r="C179" s="254" t="s">
        <v>110</v>
      </c>
      <c r="D179" s="254"/>
      <c r="E179" s="254"/>
      <c r="F179" s="273" t="s">
        <v>401</v>
      </c>
      <c r="G179" s="254"/>
      <c r="H179" s="254" t="s">
        <v>366</v>
      </c>
      <c r="I179" s="254" t="s">
        <v>403</v>
      </c>
      <c r="J179" s="254">
        <v>10</v>
      </c>
      <c r="K179" s="295"/>
    </row>
    <row r="180" spans="2:11" ht="15" customHeight="1">
      <c r="B180" s="274"/>
      <c r="C180" s="254" t="s">
        <v>111</v>
      </c>
      <c r="D180" s="254"/>
      <c r="E180" s="254"/>
      <c r="F180" s="273" t="s">
        <v>401</v>
      </c>
      <c r="G180" s="254"/>
      <c r="H180" s="254" t="s">
        <v>474</v>
      </c>
      <c r="I180" s="254" t="s">
        <v>435</v>
      </c>
      <c r="J180" s="254"/>
      <c r="K180" s="295"/>
    </row>
    <row r="181" spans="2:11" ht="15" customHeight="1">
      <c r="B181" s="274"/>
      <c r="C181" s="254" t="s">
        <v>475</v>
      </c>
      <c r="D181" s="254"/>
      <c r="E181" s="254"/>
      <c r="F181" s="273" t="s">
        <v>401</v>
      </c>
      <c r="G181" s="254"/>
      <c r="H181" s="254" t="s">
        <v>476</v>
      </c>
      <c r="I181" s="254" t="s">
        <v>435</v>
      </c>
      <c r="J181" s="254"/>
      <c r="K181" s="295"/>
    </row>
    <row r="182" spans="2:11" ht="15" customHeight="1">
      <c r="B182" s="274"/>
      <c r="C182" s="254" t="s">
        <v>464</v>
      </c>
      <c r="D182" s="254"/>
      <c r="E182" s="254"/>
      <c r="F182" s="273" t="s">
        <v>401</v>
      </c>
      <c r="G182" s="254"/>
      <c r="H182" s="254" t="s">
        <v>477</v>
      </c>
      <c r="I182" s="254" t="s">
        <v>435</v>
      </c>
      <c r="J182" s="254"/>
      <c r="K182" s="295"/>
    </row>
    <row r="183" spans="2:11" ht="15" customHeight="1">
      <c r="B183" s="274"/>
      <c r="C183" s="254" t="s">
        <v>113</v>
      </c>
      <c r="D183" s="254"/>
      <c r="E183" s="254"/>
      <c r="F183" s="273" t="s">
        <v>407</v>
      </c>
      <c r="G183" s="254"/>
      <c r="H183" s="254" t="s">
        <v>478</v>
      </c>
      <c r="I183" s="254" t="s">
        <v>403</v>
      </c>
      <c r="J183" s="254">
        <v>50</v>
      </c>
      <c r="K183" s="295"/>
    </row>
    <row r="184" spans="2:11" ht="15" customHeight="1">
      <c r="B184" s="274"/>
      <c r="C184" s="254" t="s">
        <v>479</v>
      </c>
      <c r="D184" s="254"/>
      <c r="E184" s="254"/>
      <c r="F184" s="273" t="s">
        <v>407</v>
      </c>
      <c r="G184" s="254"/>
      <c r="H184" s="254" t="s">
        <v>480</v>
      </c>
      <c r="I184" s="254" t="s">
        <v>481</v>
      </c>
      <c r="J184" s="254"/>
      <c r="K184" s="295"/>
    </row>
    <row r="185" spans="2:11" ht="15" customHeight="1">
      <c r="B185" s="274"/>
      <c r="C185" s="254" t="s">
        <v>482</v>
      </c>
      <c r="D185" s="254"/>
      <c r="E185" s="254"/>
      <c r="F185" s="273" t="s">
        <v>407</v>
      </c>
      <c r="G185" s="254"/>
      <c r="H185" s="254" t="s">
        <v>483</v>
      </c>
      <c r="I185" s="254" t="s">
        <v>481</v>
      </c>
      <c r="J185" s="254"/>
      <c r="K185" s="295"/>
    </row>
    <row r="186" spans="2:11" ht="15" customHeight="1">
      <c r="B186" s="274"/>
      <c r="C186" s="254" t="s">
        <v>484</v>
      </c>
      <c r="D186" s="254"/>
      <c r="E186" s="254"/>
      <c r="F186" s="273" t="s">
        <v>407</v>
      </c>
      <c r="G186" s="254"/>
      <c r="H186" s="254" t="s">
        <v>485</v>
      </c>
      <c r="I186" s="254" t="s">
        <v>481</v>
      </c>
      <c r="J186" s="254"/>
      <c r="K186" s="295"/>
    </row>
    <row r="187" spans="2:11" ht="15" customHeight="1">
      <c r="B187" s="274"/>
      <c r="C187" s="307" t="s">
        <v>486</v>
      </c>
      <c r="D187" s="254"/>
      <c r="E187" s="254"/>
      <c r="F187" s="273" t="s">
        <v>407</v>
      </c>
      <c r="G187" s="254"/>
      <c r="H187" s="254" t="s">
        <v>487</v>
      </c>
      <c r="I187" s="254" t="s">
        <v>488</v>
      </c>
      <c r="J187" s="308" t="s">
        <v>489</v>
      </c>
      <c r="K187" s="295"/>
    </row>
    <row r="188" spans="2:11" ht="15" customHeight="1">
      <c r="B188" s="274"/>
      <c r="C188" s="259" t="s">
        <v>42</v>
      </c>
      <c r="D188" s="254"/>
      <c r="E188" s="254"/>
      <c r="F188" s="273" t="s">
        <v>401</v>
      </c>
      <c r="G188" s="254"/>
      <c r="H188" s="250" t="s">
        <v>490</v>
      </c>
      <c r="I188" s="254" t="s">
        <v>491</v>
      </c>
      <c r="J188" s="254"/>
      <c r="K188" s="295"/>
    </row>
    <row r="189" spans="2:11" ht="15" customHeight="1">
      <c r="B189" s="274"/>
      <c r="C189" s="259" t="s">
        <v>492</v>
      </c>
      <c r="D189" s="254"/>
      <c r="E189" s="254"/>
      <c r="F189" s="273" t="s">
        <v>401</v>
      </c>
      <c r="G189" s="254"/>
      <c r="H189" s="254" t="s">
        <v>493</v>
      </c>
      <c r="I189" s="254" t="s">
        <v>435</v>
      </c>
      <c r="J189" s="254"/>
      <c r="K189" s="295"/>
    </row>
    <row r="190" spans="2:11" ht="15" customHeight="1">
      <c r="B190" s="274"/>
      <c r="C190" s="259" t="s">
        <v>494</v>
      </c>
      <c r="D190" s="254"/>
      <c r="E190" s="254"/>
      <c r="F190" s="273" t="s">
        <v>401</v>
      </c>
      <c r="G190" s="254"/>
      <c r="H190" s="254" t="s">
        <v>495</v>
      </c>
      <c r="I190" s="254" t="s">
        <v>435</v>
      </c>
      <c r="J190" s="254"/>
      <c r="K190" s="295"/>
    </row>
    <row r="191" spans="2:11" ht="15" customHeight="1">
      <c r="B191" s="274"/>
      <c r="C191" s="259" t="s">
        <v>496</v>
      </c>
      <c r="D191" s="254"/>
      <c r="E191" s="254"/>
      <c r="F191" s="273" t="s">
        <v>407</v>
      </c>
      <c r="G191" s="254"/>
      <c r="H191" s="254" t="s">
        <v>497</v>
      </c>
      <c r="I191" s="254" t="s">
        <v>435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0" t="s">
        <v>498</v>
      </c>
      <c r="D197" s="370"/>
      <c r="E197" s="370"/>
      <c r="F197" s="370"/>
      <c r="G197" s="370"/>
      <c r="H197" s="370"/>
      <c r="I197" s="370"/>
      <c r="J197" s="370"/>
      <c r="K197" s="246"/>
    </row>
    <row r="198" spans="2:11" ht="25.5" customHeight="1">
      <c r="B198" s="245"/>
      <c r="C198" s="310" t="s">
        <v>499</v>
      </c>
      <c r="D198" s="310"/>
      <c r="E198" s="310"/>
      <c r="F198" s="310" t="s">
        <v>500</v>
      </c>
      <c r="G198" s="311"/>
      <c r="H198" s="375" t="s">
        <v>501</v>
      </c>
      <c r="I198" s="375"/>
      <c r="J198" s="375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491</v>
      </c>
      <c r="D200" s="254"/>
      <c r="E200" s="254"/>
      <c r="F200" s="273" t="s">
        <v>43</v>
      </c>
      <c r="G200" s="254"/>
      <c r="H200" s="372" t="s">
        <v>502</v>
      </c>
      <c r="I200" s="372"/>
      <c r="J200" s="372"/>
      <c r="K200" s="295"/>
    </row>
    <row r="201" spans="2:11" ht="15" customHeight="1">
      <c r="B201" s="274"/>
      <c r="C201" s="280"/>
      <c r="D201" s="254"/>
      <c r="E201" s="254"/>
      <c r="F201" s="273" t="s">
        <v>44</v>
      </c>
      <c r="G201" s="254"/>
      <c r="H201" s="372" t="s">
        <v>503</v>
      </c>
      <c r="I201" s="372"/>
      <c r="J201" s="372"/>
      <c r="K201" s="295"/>
    </row>
    <row r="202" spans="2:11" ht="15" customHeight="1">
      <c r="B202" s="274"/>
      <c r="C202" s="280"/>
      <c r="D202" s="254"/>
      <c r="E202" s="254"/>
      <c r="F202" s="273" t="s">
        <v>47</v>
      </c>
      <c r="G202" s="254"/>
      <c r="H202" s="372" t="s">
        <v>504</v>
      </c>
      <c r="I202" s="372"/>
      <c r="J202" s="372"/>
      <c r="K202" s="295"/>
    </row>
    <row r="203" spans="2:11" ht="15" customHeight="1">
      <c r="B203" s="274"/>
      <c r="C203" s="254"/>
      <c r="D203" s="254"/>
      <c r="E203" s="254"/>
      <c r="F203" s="273" t="s">
        <v>45</v>
      </c>
      <c r="G203" s="254"/>
      <c r="H203" s="372" t="s">
        <v>505</v>
      </c>
      <c r="I203" s="372"/>
      <c r="J203" s="372"/>
      <c r="K203" s="295"/>
    </row>
    <row r="204" spans="2:11" ht="15" customHeight="1">
      <c r="B204" s="274"/>
      <c r="C204" s="254"/>
      <c r="D204" s="254"/>
      <c r="E204" s="254"/>
      <c r="F204" s="273" t="s">
        <v>46</v>
      </c>
      <c r="G204" s="254"/>
      <c r="H204" s="372" t="s">
        <v>506</v>
      </c>
      <c r="I204" s="372"/>
      <c r="J204" s="372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447</v>
      </c>
      <c r="D206" s="254"/>
      <c r="E206" s="254"/>
      <c r="F206" s="273" t="s">
        <v>77</v>
      </c>
      <c r="G206" s="254"/>
      <c r="H206" s="372" t="s">
        <v>507</v>
      </c>
      <c r="I206" s="372"/>
      <c r="J206" s="372"/>
      <c r="K206" s="295"/>
    </row>
    <row r="207" spans="2:11" ht="15" customHeight="1">
      <c r="B207" s="274"/>
      <c r="C207" s="280"/>
      <c r="D207" s="254"/>
      <c r="E207" s="254"/>
      <c r="F207" s="273" t="s">
        <v>345</v>
      </c>
      <c r="G207" s="254"/>
      <c r="H207" s="372" t="s">
        <v>346</v>
      </c>
      <c r="I207" s="372"/>
      <c r="J207" s="372"/>
      <c r="K207" s="295"/>
    </row>
    <row r="208" spans="2:11" ht="15" customHeight="1">
      <c r="B208" s="274"/>
      <c r="C208" s="254"/>
      <c r="D208" s="254"/>
      <c r="E208" s="254"/>
      <c r="F208" s="273" t="s">
        <v>343</v>
      </c>
      <c r="G208" s="254"/>
      <c r="H208" s="372" t="s">
        <v>508</v>
      </c>
      <c r="I208" s="372"/>
      <c r="J208" s="372"/>
      <c r="K208" s="295"/>
    </row>
    <row r="209" spans="2:11" ht="15" customHeight="1">
      <c r="B209" s="312"/>
      <c r="C209" s="280"/>
      <c r="D209" s="280"/>
      <c r="E209" s="280"/>
      <c r="F209" s="273" t="s">
        <v>347</v>
      </c>
      <c r="G209" s="259"/>
      <c r="H209" s="376" t="s">
        <v>348</v>
      </c>
      <c r="I209" s="376"/>
      <c r="J209" s="376"/>
      <c r="K209" s="313"/>
    </row>
    <row r="210" spans="2:11" ht="15" customHeight="1">
      <c r="B210" s="312"/>
      <c r="C210" s="280"/>
      <c r="D210" s="280"/>
      <c r="E210" s="280"/>
      <c r="F210" s="273" t="s">
        <v>349</v>
      </c>
      <c r="G210" s="259"/>
      <c r="H210" s="376" t="s">
        <v>509</v>
      </c>
      <c r="I210" s="376"/>
      <c r="J210" s="376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471</v>
      </c>
      <c r="D212" s="280"/>
      <c r="E212" s="280"/>
      <c r="F212" s="273">
        <v>1</v>
      </c>
      <c r="G212" s="259"/>
      <c r="H212" s="376" t="s">
        <v>510</v>
      </c>
      <c r="I212" s="376"/>
      <c r="J212" s="376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6" t="s">
        <v>511</v>
      </c>
      <c r="I213" s="376"/>
      <c r="J213" s="376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6" t="s">
        <v>512</v>
      </c>
      <c r="I214" s="376"/>
      <c r="J214" s="376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6" t="s">
        <v>513</v>
      </c>
      <c r="I215" s="376"/>
      <c r="J215" s="376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tU9r9AYOw3rHiIL9fmuAxHUdQoeHd+73nj5Zy/JGbnjkgYizfyUMufaeMyaXKTmCJH7Fokjkx4iz8K3rWznbxA==" saltValue="4T66ihdSFlcpFO+bRRl5GQ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15b_2019 - Venkovní sítě</vt:lpstr>
      <vt:lpstr>Pokyny pro vyplnění</vt:lpstr>
      <vt:lpstr>'15b_2019 - Venkovní sítě'!Názvy_tisku</vt:lpstr>
      <vt:lpstr>'Rekapitulace stavby'!Názvy_tisku</vt:lpstr>
      <vt:lpstr>'15b_2019 - Venkovní sítě'!Oblast_tisku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Uživatel systému Windows</cp:lastModifiedBy>
  <cp:lastPrinted>2020-03-17T06:37:08Z</cp:lastPrinted>
  <dcterms:created xsi:type="dcterms:W3CDTF">2019-12-11T17:52:15Z</dcterms:created>
  <dcterms:modified xsi:type="dcterms:W3CDTF">2020-03-17T06:45:58Z</dcterms:modified>
</cp:coreProperties>
</file>